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mc:AlternateContent xmlns:mc="http://schemas.openxmlformats.org/markup-compatibility/2006">
    <mc:Choice Requires="x15">
      <x15ac:absPath xmlns:x15ac="http://schemas.microsoft.com/office/spreadsheetml/2010/11/ac" url="C:\Users\Tomislav\Desktop\Tomislav\JAVNA NABAVA\NABAVE\BBŽ i ŠKOLE\OŠ Ivanska zgrada\Javna Nabava\POZIV\"/>
    </mc:Choice>
  </mc:AlternateContent>
  <xr:revisionPtr revIDLastSave="0" documentId="8_{1E16C640-300A-461F-B1E5-BC9124992E74}" xr6:coauthVersionLast="45" xr6:coauthVersionMax="45" xr10:uidLastSave="{00000000-0000-0000-0000-000000000000}"/>
  <bookViews>
    <workbookView xWindow="-108" yWindow="-108" windowWidth="23256" windowHeight="12576" xr2:uid="{00000000-000D-0000-FFFF-FFFF00000000}"/>
  </bookViews>
  <sheets>
    <sheet name="Građevinsko obrtnički" sheetId="9" r:id="rId1"/>
    <sheet name="Strojarski troškovnik" sheetId="6" r:id="rId2"/>
    <sheet name="Elektro troškovnik" sheetId="8" r:id="rId3"/>
    <sheet name="Rekapitulacija" sheetId="5" r:id="rId4"/>
  </sheets>
  <definedNames>
    <definedName name="_xlnm.Print_Titles" localSheetId="1">'Strojarski troškovnik'!#REF!</definedName>
    <definedName name="_xlnm.Print_Area" localSheetId="0">'Građevinsko obrtnički'!$A$1:$F$508</definedName>
    <definedName name="_xlnm.Print_Area" localSheetId="1">'Strojarski troškovnik'!$A$1:$F$480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77" i="9" l="1"/>
  <c r="F273" i="9"/>
  <c r="D8" i="5" l="1"/>
  <c r="D6" i="5"/>
  <c r="F299" i="9" l="1"/>
  <c r="F438" i="6" l="1"/>
  <c r="F451" i="6" s="1"/>
  <c r="F429" i="6" l="1"/>
  <c r="F427" i="6"/>
  <c r="F426" i="6"/>
  <c r="F423" i="6"/>
  <c r="F419" i="6"/>
  <c r="F415" i="6"/>
  <c r="F409" i="6"/>
  <c r="F404" i="6"/>
  <c r="F399" i="6"/>
  <c r="F394" i="6"/>
  <c r="F389" i="6"/>
  <c r="F378" i="6"/>
  <c r="F376" i="6"/>
  <c r="F374" i="6"/>
  <c r="F372" i="6"/>
  <c r="F370" i="6"/>
  <c r="F367" i="6"/>
  <c r="F360" i="6"/>
  <c r="F359" i="6"/>
  <c r="F358" i="6"/>
  <c r="F355" i="6"/>
  <c r="F349" i="6"/>
  <c r="F344" i="6"/>
  <c r="F342" i="6"/>
  <c r="F339" i="6"/>
  <c r="F337" i="6"/>
  <c r="F330" i="6"/>
  <c r="F307" i="6"/>
  <c r="F303" i="6"/>
  <c r="F302" i="6"/>
  <c r="F298" i="6"/>
  <c r="F294" i="6"/>
  <c r="F292" i="6"/>
  <c r="F291" i="6"/>
  <c r="F290" i="6"/>
  <c r="F289" i="6"/>
  <c r="F288" i="6"/>
  <c r="F285" i="6"/>
  <c r="F282" i="6"/>
  <c r="F280" i="6"/>
  <c r="F279" i="6"/>
  <c r="F276" i="6"/>
  <c r="F274" i="6"/>
  <c r="F266" i="6"/>
  <c r="F262" i="6"/>
  <c r="F253" i="6"/>
  <c r="F244" i="6"/>
  <c r="F234" i="6"/>
  <c r="F231" i="6"/>
  <c r="F228" i="6"/>
  <c r="F225" i="6"/>
  <c r="F222" i="6"/>
  <c r="F220" i="6"/>
  <c r="F217" i="6"/>
  <c r="F214" i="6"/>
  <c r="F210" i="6"/>
  <c r="F207" i="6"/>
  <c r="F204" i="6"/>
  <c r="F201" i="6"/>
  <c r="F198" i="6"/>
  <c r="F195" i="6"/>
  <c r="F194" i="6"/>
  <c r="F190" i="6"/>
  <c r="F189" i="6"/>
  <c r="F185" i="6"/>
  <c r="F182" i="6"/>
  <c r="F173" i="6"/>
  <c r="F170" i="6"/>
  <c r="F158" i="6"/>
  <c r="F153" i="6"/>
  <c r="F147" i="6"/>
  <c r="F146" i="6"/>
  <c r="F137" i="6"/>
  <c r="F134" i="6"/>
  <c r="F131" i="6"/>
  <c r="F128" i="6"/>
  <c r="F124" i="6"/>
  <c r="F121" i="6"/>
  <c r="F112" i="6"/>
  <c r="F109" i="6"/>
  <c r="F106" i="6"/>
  <c r="F101" i="6"/>
  <c r="F98" i="6"/>
  <c r="F95" i="6"/>
  <c r="F85" i="6"/>
  <c r="F84" i="6"/>
  <c r="F83" i="6"/>
  <c r="F82" i="6"/>
  <c r="F81" i="6"/>
  <c r="F72" i="6"/>
  <c r="F69" i="6"/>
  <c r="F66" i="6"/>
  <c r="F63" i="6"/>
  <c r="F54" i="6"/>
  <c r="F51" i="6"/>
  <c r="F48" i="6"/>
  <c r="F45" i="6"/>
  <c r="F42" i="6"/>
  <c r="F39" i="6"/>
  <c r="F30" i="6"/>
  <c r="F29" i="6"/>
  <c r="F28" i="6"/>
  <c r="F27" i="6"/>
  <c r="F24" i="6"/>
  <c r="F23" i="6"/>
  <c r="F20" i="6"/>
  <c r="F17" i="6"/>
  <c r="F14" i="6"/>
  <c r="F11" i="6"/>
  <c r="F175" i="6" l="1"/>
  <c r="F236" i="6"/>
  <c r="F432" i="6"/>
  <c r="F450" i="6" s="1"/>
  <c r="F139" i="6"/>
  <c r="F380" i="6"/>
  <c r="F449" i="6" s="1"/>
  <c r="F56" i="6"/>
  <c r="F74" i="6"/>
  <c r="F114" i="6"/>
  <c r="F448" i="6" l="1"/>
  <c r="F447" i="6"/>
  <c r="F443" i="9"/>
  <c r="C445" i="9" s="1"/>
  <c r="D505" i="9" s="1"/>
  <c r="F419" i="9"/>
  <c r="C421" i="9" s="1"/>
  <c r="D504" i="9" s="1"/>
  <c r="F407" i="9"/>
  <c r="F406" i="9"/>
  <c r="F405" i="9"/>
  <c r="F388" i="9"/>
  <c r="F387" i="9"/>
  <c r="F385" i="9"/>
  <c r="F359" i="9"/>
  <c r="F358" i="9"/>
  <c r="F357" i="9"/>
  <c r="F356" i="9"/>
  <c r="F325" i="9"/>
  <c r="F324" i="9"/>
  <c r="F323" i="9"/>
  <c r="F322" i="9"/>
  <c r="F309" i="9"/>
  <c r="C312" i="9" s="1"/>
  <c r="D499" i="9" s="1"/>
  <c r="F298" i="9"/>
  <c r="C301" i="9" s="1"/>
  <c r="D498" i="9" s="1"/>
  <c r="F297" i="9"/>
  <c r="F282" i="9"/>
  <c r="F280" i="9"/>
  <c r="F279" i="9"/>
  <c r="F278" i="9"/>
  <c r="F276" i="9"/>
  <c r="F275" i="9"/>
  <c r="F274" i="9"/>
  <c r="F272" i="9"/>
  <c r="F261" i="9"/>
  <c r="F260" i="9"/>
  <c r="F259" i="9"/>
  <c r="F258" i="9"/>
  <c r="F257" i="9"/>
  <c r="F256" i="9"/>
  <c r="F255" i="9"/>
  <c r="F254" i="9"/>
  <c r="F253" i="9"/>
  <c r="F244" i="9"/>
  <c r="F243" i="9"/>
  <c r="F242" i="9"/>
  <c r="F241" i="9"/>
  <c r="F237" i="9"/>
  <c r="F235" i="9"/>
  <c r="F233" i="9"/>
  <c r="F230" i="9"/>
  <c r="F229" i="9"/>
  <c r="F205" i="9"/>
  <c r="F204" i="9"/>
  <c r="F203" i="9"/>
  <c r="F181" i="9"/>
  <c r="F180" i="9"/>
  <c r="F179" i="9"/>
  <c r="F168" i="9"/>
  <c r="F167" i="9"/>
  <c r="F166" i="9"/>
  <c r="F165" i="9"/>
  <c r="F164" i="9"/>
  <c r="F163" i="9"/>
  <c r="F162" i="9"/>
  <c r="F161" i="9"/>
  <c r="F151" i="9"/>
  <c r="F150" i="9"/>
  <c r="F149" i="9"/>
  <c r="F148" i="9"/>
  <c r="F147" i="9"/>
  <c r="F146" i="9"/>
  <c r="F145" i="9"/>
  <c r="F144" i="9"/>
  <c r="F143" i="9"/>
  <c r="F142" i="9"/>
  <c r="F141" i="9"/>
  <c r="F131" i="9"/>
  <c r="F130" i="9"/>
  <c r="F129" i="9"/>
  <c r="F128" i="9"/>
  <c r="F117" i="9"/>
  <c r="C119" i="9" s="1"/>
  <c r="D489" i="9" s="1"/>
  <c r="F116" i="9"/>
  <c r="F115" i="9"/>
  <c r="F114" i="9"/>
  <c r="F104" i="9"/>
  <c r="C106" i="9" s="1"/>
  <c r="F43" i="9"/>
  <c r="F42" i="9"/>
  <c r="F41" i="9"/>
  <c r="F40" i="9"/>
  <c r="F39" i="9"/>
  <c r="F38" i="9"/>
  <c r="F37" i="9"/>
  <c r="F36" i="9"/>
  <c r="F35" i="9"/>
  <c r="F34" i="9"/>
  <c r="F33" i="9"/>
  <c r="F32" i="9"/>
  <c r="F31" i="9"/>
  <c r="F30" i="9"/>
  <c r="F29" i="9"/>
  <c r="F28" i="9"/>
  <c r="F27" i="9"/>
  <c r="F26" i="9"/>
  <c r="F25" i="9"/>
  <c r="F24" i="9"/>
  <c r="F23" i="9"/>
  <c r="F22" i="9"/>
  <c r="F21" i="9"/>
  <c r="F20" i="9"/>
  <c r="F19" i="9"/>
  <c r="F453" i="6" l="1"/>
  <c r="D488" i="9"/>
  <c r="C183" i="9"/>
  <c r="D493" i="9" s="1"/>
  <c r="C327" i="9"/>
  <c r="D500" i="9" s="1"/>
  <c r="C361" i="9"/>
  <c r="D501" i="9" s="1"/>
  <c r="C207" i="9"/>
  <c r="D494" i="9" s="1"/>
  <c r="C154" i="9"/>
  <c r="D491" i="9" s="1"/>
  <c r="C262" i="9"/>
  <c r="D496" i="9" s="1"/>
  <c r="C284" i="9"/>
  <c r="D497" i="9" s="1"/>
  <c r="C45" i="9"/>
  <c r="D487" i="9" s="1"/>
  <c r="C408" i="9"/>
  <c r="D503" i="9" s="1"/>
  <c r="C170" i="9"/>
  <c r="D492" i="9" s="1"/>
  <c r="C246" i="9"/>
  <c r="D495" i="9" s="1"/>
  <c r="C389" i="9"/>
  <c r="D502" i="9" s="1"/>
  <c r="C133" i="9"/>
  <c r="D490" i="9" s="1"/>
  <c r="F45" i="8"/>
  <c r="F39" i="8"/>
  <c r="F38" i="8"/>
  <c r="F37" i="8"/>
  <c r="F27" i="8"/>
  <c r="F26" i="8"/>
  <c r="F25" i="8"/>
  <c r="F17" i="8"/>
  <c r="F16" i="8"/>
  <c r="F15" i="8"/>
  <c r="F14" i="8"/>
  <c r="F13" i="8"/>
  <c r="F12" i="8"/>
  <c r="F454" i="6" l="1"/>
  <c r="F455" i="6" s="1"/>
  <c r="D7" i="5"/>
  <c r="D10" i="5" s="1"/>
  <c r="D11" i="5" s="1"/>
  <c r="D506" i="9"/>
  <c r="D507" i="9" s="1"/>
  <c r="F18" i="8"/>
  <c r="F47" i="8" s="1"/>
  <c r="F51" i="8" s="1"/>
  <c r="F50" i="8" l="1"/>
  <c r="F52" i="8" s="1"/>
  <c r="F53" i="8" s="1"/>
  <c r="D508" i="9"/>
  <c r="D12" i="5"/>
</calcChain>
</file>

<file path=xl/sharedStrings.xml><?xml version="1.0" encoding="utf-8"?>
<sst xmlns="http://schemas.openxmlformats.org/spreadsheetml/2006/main" count="1064" uniqueCount="506">
  <si>
    <t xml:space="preserve"> RADOVI</t>
  </si>
  <si>
    <t>KOLIČINA</t>
  </si>
  <si>
    <t>CIJENA kn</t>
  </si>
  <si>
    <t>UKUPNO kn</t>
  </si>
  <si>
    <t>I</t>
  </si>
  <si>
    <t>UKLANJANJA I DEMONTAŽE</t>
  </si>
  <si>
    <t>1.</t>
  </si>
  <si>
    <t>Demontaža horizontalnih visećih žljebova od pocinčanog lima uključivo nosače.
Odvoz na deponij.</t>
  </si>
  <si>
    <t>m1</t>
  </si>
  <si>
    <t>2.</t>
  </si>
  <si>
    <t>Demontaža vertikalnih žljebova od pocinčanog lima uključivo nosače.
Ovoz na deponij.</t>
  </si>
  <si>
    <t>3.</t>
  </si>
  <si>
    <t>Demontaža prozorskih klupčica na ranije zamijenjenoj pvc stolariji</t>
  </si>
  <si>
    <t>kom</t>
  </si>
  <si>
    <t>m2</t>
  </si>
  <si>
    <t>8.</t>
  </si>
  <si>
    <t>Demontaža dotrajalih rogova i odvoz na deponij. Dužina roga 8,0m, dim. 12x14 cm</t>
  </si>
  <si>
    <t>9.</t>
  </si>
  <si>
    <t>m</t>
  </si>
  <si>
    <t>10.</t>
  </si>
  <si>
    <t>m3</t>
  </si>
  <si>
    <t>11.</t>
  </si>
  <si>
    <t>12.</t>
  </si>
  <si>
    <t>13.</t>
  </si>
  <si>
    <t>pauš.</t>
  </si>
  <si>
    <t>19.</t>
  </si>
  <si>
    <t>20.</t>
  </si>
  <si>
    <t>Demontaža  natpisne ploče škole, pohrana u objektu.</t>
  </si>
  <si>
    <t>Demontaža  gromobranske instalacije
na cijelom objektu, odvoz na deponij.</t>
  </si>
  <si>
    <t>UKUPNO</t>
  </si>
  <si>
    <t>kn</t>
  </si>
  <si>
    <t>5.</t>
  </si>
  <si>
    <t>III.</t>
  </si>
  <si>
    <t>BETONSKI I ARMIRANO-BETONSKI  RADOVI</t>
  </si>
  <si>
    <t>4.</t>
  </si>
  <si>
    <t>IV</t>
  </si>
  <si>
    <t>ZIDARSKI RADOVI</t>
  </si>
  <si>
    <t xml:space="preserve">Žbukanje zidova od pune opeke na mjestu uklonjene žbuke </t>
  </si>
  <si>
    <t>V</t>
  </si>
  <si>
    <t>Postavljanje vodonepropusne, paropropusne folije ( kao VAE traka 0,22 cm ili sl. )na daščanu oblogu krovišta.
Obračun po m2 kose plohe.</t>
  </si>
  <si>
    <t>VI.</t>
  </si>
  <si>
    <t>TESARSKI  RADOVI</t>
  </si>
  <si>
    <t>Pokrivanje krovišta daskama 24 mm
Obračun po m2 kose plohe. 
Na dijelu strehe dasku obraditi i bojati sa donje vidljive strane.
U stavku uključiti zaštitu daske antifungicidnim sredstvom.</t>
  </si>
  <si>
    <t>Letvanje krovišta - uzdužno i poprečno, za postavljanje falc crijepa.
Kontraletve dim. 3/5 i letve dim 4/5 cm.
Obračun po m2 kose plohe.</t>
  </si>
  <si>
    <t>VII</t>
  </si>
  <si>
    <t>KROVOPOKRIVAČKI RADOVI</t>
  </si>
  <si>
    <t>Dobava i postava sljemenjaka na sljeme krova. Sljemenjake postaviti prema uputama proizvođača sa kopčama i odzračnim trakama.
Na spoj sljemena i grebena staviti razdjelnik grebena.</t>
  </si>
  <si>
    <t>Dobava i ugradnja snjegobrana što uključuje:
-dobavu i ugradnju trakastih snjegobrana
-podlogu modularnog priključ./sist. snjegobran
- modulni priključak snjegobrana
- rešetka i potporanj snjegobrana
Obračun po m1 ugrađenog snjegobrana (uključen linijski preklop)</t>
  </si>
  <si>
    <t>VIII</t>
  </si>
  <si>
    <t>FASADERSKI RADOVI</t>
  </si>
  <si>
    <t>Skidanje slabo držećeg površinskog sloja fasadne žbuke. U jediničnu cijenu uračunat sav potreban rad, materijal, čišćenje i odvoz na deponij.</t>
  </si>
  <si>
    <t>Otucanje slabo držeće žbuke, čišćenje podloge, nanošenbje cementnog šprica i nanošenje sloja grube produžne žbuke koju treba zagladiti i poravnati sa postojećom žbukom. U jediničnu cijenu uračunat sav potreban rad, materijal, čišćenje i odvoz na deponij.</t>
  </si>
  <si>
    <t>6.</t>
  </si>
  <si>
    <t>7.</t>
  </si>
  <si>
    <t>Krpanje špaleta izvana i iznutra.
Obračum po m1</t>
  </si>
  <si>
    <t>Montaža i demontaža fasadne skele</t>
  </si>
  <si>
    <t>Dobava i montaža nosača zastave ( 4 koplja) izrađen od inox-a, pločevinom dim. 350 x 250 mm debljine 10,0 mm sa 4 privarene cijevi svijetlog promjera 45 mm ( stijenka 6 mm) dužine 25 cm.
vanjska pločevina je vidljiva, a unutarnja se pričvršćuje na zid sa 4 inox vijka M12 duljine 150 mm.</t>
  </si>
  <si>
    <t>IX</t>
  </si>
  <si>
    <t>LIMARSKI RADOVI</t>
  </si>
  <si>
    <t>Izrada i postava visećeg žlijeba od pocinčanog lima debljine o,6 mm, d= 150 mm.
Ustavku uključiti nosače, spojna sredstva i sav sitni i potrošni materijal.</t>
  </si>
  <si>
    <t>Izrada i postava vertikalnog oluka od pocinčanog lima debljine o,6 mm, d= 120 mm.
U stavku uključiti potrebna koljena i spajanja, nosače, spojna sredstva i spoj na kanalizaciju.</t>
  </si>
  <si>
    <t>m'</t>
  </si>
  <si>
    <t>Izrada i montaža opšava zabata od pocinčanog lima debljine 0,6 mm, r.š. 70 cm, u boji crijepa.
Stavka uključuje nosače, spojna sredstva i sav sitni i potrošni materijal.</t>
  </si>
  <si>
    <t>Izrada i montaža opšava dimnjaka od pocinčanog lima debljine 0,6 mm, r.š. 50 cm, u boji crijepa.
Stavka uključuje nosače, spojna sredstva i sav sitni i potrošni materijal.</t>
  </si>
  <si>
    <t>STOLARSKI RADOVI</t>
  </si>
  <si>
    <t>Prozori</t>
  </si>
  <si>
    <t>15.</t>
  </si>
  <si>
    <t>16.</t>
  </si>
  <si>
    <t>17.</t>
  </si>
  <si>
    <t>XI.</t>
  </si>
  <si>
    <t>XII.</t>
  </si>
  <si>
    <t>SOBOSLIKARSKI RADOVI</t>
  </si>
  <si>
    <t>OSTALI RADOVI</t>
  </si>
  <si>
    <t>CIJENA</t>
  </si>
  <si>
    <t>IV.</t>
  </si>
  <si>
    <t>UKUPNO KN</t>
  </si>
  <si>
    <t>PDV 25 %</t>
  </si>
  <si>
    <t>IZOLATERSKI RADOVI</t>
  </si>
  <si>
    <t>ZEMLJANI RADOVI</t>
  </si>
  <si>
    <t>BETONSKI I ARMIRANOBETONSKI RADOVI</t>
  </si>
  <si>
    <t>TESARSKI RADOVI</t>
  </si>
  <si>
    <t>II</t>
  </si>
  <si>
    <t>III</t>
  </si>
  <si>
    <t>VI</t>
  </si>
  <si>
    <t>X</t>
  </si>
  <si>
    <t>SUHOMONTAŽNI RADOVI</t>
  </si>
  <si>
    <t xml:space="preserve">7. </t>
  </si>
  <si>
    <t xml:space="preserve">Obrada špaleta na fasadi s toplinskom zaštitom ekstrudirani polistiren 15 f/m3, debljine polistirena 4 cm. Uglovi se izvode s plastičnim kutni kom s mrežicom, špaleta, r.š. 30 cm.  Ostalo isto kao st. 
</t>
  </si>
  <si>
    <t>Izrada i montaža opšava završetka ravnog krova  od Al. obojenog lima debljine 0,6 mm, r.š. 50 cm
Stavka uključuje nosače, spojna sredstva i sav sitni i potrošni materijal.</t>
  </si>
  <si>
    <t>14.</t>
  </si>
  <si>
    <t>Žbukanje dimnjaka grubo i fino cementnim mortom i rabiciranje, završna obrada..</t>
  </si>
  <si>
    <t xml:space="preserve"> 
</t>
  </si>
  <si>
    <t>OPĆI UVJETI 
Prije izrade ponude, obavezno obići građevinu radi utvrđivanja moguće organizacije gradilišta. 
Radove treba izvesti točno prema opisu troškovnika, a u stavkama gdje nije objašnjen način rada i posebne osobine finainog produkta, izvođač je dužan pridržavati se uobičajenog načina rada, uvažavajući odredbe važećih standarda, uz obvezu izvedbe kvalitetnog proizvoda. 
Osim toga, izvođač je obvezan pridržavati se uputa projektanta/nadzora u svim pitanjima koja se odnose na izbor i obradu materijala i način izvedbe pojedinih detalja, ukoliko to nije već detaljno opisano troškovnikom, a naročito u slučajevima kada se zahtjeva izvedba van propisanih 
standarda. 
Po završetku svih radova i instalacija na zgradi izvođač je dužan ukloniti privremene objekte i priključke, zajedno sa svim alatom, inventarom i skelama, očistiti gradilište i sve ostalo dovesti u prvobitno stanje o svom trošku, odgovarajućim sredstvima, čišćenjem, pra njem i sl., te da ih u 
tom stanju održava do predaje na korištenje. 
Čišćenja u toku izrade, kao i završno čišćenje ulaze u cijenu radova. Odnosni propisi o zbrinjavanju posebnog otpada moraju se strogo poštivati. Može se zahtijevati dokaz o urednom zbrinjavanju otpada.</t>
  </si>
  <si>
    <t xml:space="preserve">Ponovna montaža natpisne ploče </t>
  </si>
  <si>
    <t>UKLANJANJA I DEMONTAŽE AZBESTNIH PLOČA</t>
  </si>
  <si>
    <t>Demontaža krovnih uvala, zabata i drugih opšava i odvoz na deponij. Obračun po m1 opšava</t>
  </si>
  <si>
    <t>Skidanje postojećeg falc crijepa sa kompletnog krovišta, uključivo i letve, odvoz na deponij.
Obračun po m2 kose plohe krova.</t>
  </si>
  <si>
    <t>Uklanjanje svih slojeva poda prizemlja starog dijela objekta, koji se sastoje od parketa, dačane podloge, drvenog grednika, šute,opeke i zemljanog materija cca 20 cm. Odvoz na deponij.</t>
  </si>
  <si>
    <t>Uklanjanje svih slojeva poda prizemlja starog dijela objekta, koji se sastoje od ketramičkih pločica, cementnog estriha 4 cm i betonske podloge, zemljanog materija cca 20 cm. Odvoz na deponij.</t>
  </si>
  <si>
    <t xml:space="preserve">Uklanjanje pokrova ravnog krova od poc. Lima sa pripadajućim opšavom i odvoz na deponij. </t>
  </si>
  <si>
    <t>Uklanjanje opšava dimnjaka od poc. Lima i odvoz na deponij. Obračun po m1 opšava</t>
  </si>
  <si>
    <t>Uklanjanje sanitarija i odvoz na deponij (7 umivaonika,12 WC-a, 8 pisoara)</t>
  </si>
  <si>
    <t>Uklanjanje drvenih ostakljlenih dvokrilnih vrata sa štokom, dim. 200/220 cm i odvoz na deponij.</t>
  </si>
  <si>
    <t xml:space="preserve">Demontaža valovitih azbestno-cementnih ploča sa kosog krovišta srednje dilatacije  objekta. Sigurno zbrinjavanje istih.
Sve prema  smjernicama navedenim u opisu troškovnika.
</t>
  </si>
  <si>
    <t xml:space="preserve">ZEMLJANI RADOVI </t>
  </si>
  <si>
    <t>Dobava i ugradnja šljunka u sloju debljine 15 cm u sabitom stanju, kao podloge poda u objektu.</t>
  </si>
  <si>
    <t>Čišćenje i planiranje podloge poda u starom dijelu škole i postavljanje geotekstila.</t>
  </si>
  <si>
    <t>Ručni Iskop zemlje uz sjeverozapadno pročelje objekta za izvedbu temelja rampe za invalide</t>
  </si>
  <si>
    <t>Dobava i ugradnja šljunka u sloju debljine 15 cm u sabitom stanju, kao podloge AB ploče rampe za invalide.</t>
  </si>
  <si>
    <t xml:space="preserve">Betoniranje temelja  rampe za invalide betonom C 30/37 </t>
  </si>
  <si>
    <t>Dobava materijala i betoniranje nadtemeljnih zidova rampe betonom C 30/37 u potrebnoj glatkoj oplati. 
Stavka uključuje oplatu i armaturu.</t>
  </si>
  <si>
    <t>Betonitranje AB  ploče rampe 10 cm., betonom C 30/37 sa zaravnavanje gornje plohe. Ploču armirati mrežom Q-188</t>
  </si>
  <si>
    <t xml:space="preserve">Poravnavanje i žbukanje vanjskog zida aneksa na mjestu uklonjenog dijela objekta produžnom žbukom, grubo. </t>
  </si>
  <si>
    <t xml:space="preserve">Zazidavanje otvora u zidu od pune opeke debljine 25 cm, na mjestu prema uklonjenom dijelu aneksa </t>
  </si>
  <si>
    <t xml:space="preserve">Poravnavanje i žbukanje vanjskog sjeverozapadnog zabatnog zida na mjestu uklonjenog dijela objekta produžnom žbukom, grubo. </t>
  </si>
  <si>
    <t>Zazidavanje suvišnih otvora između učionica i hodnika u zidu od pune opeke debljine 51 cm. U stavku uključiti uklanjanje postojeće stolarije u otvorima.</t>
  </si>
  <si>
    <t>Betonitranje AB  ploče poda debljine 10 cm., betonom C 30/37 sa zaravnavanje gornje plohe. Ploču armirati mrežom Q-188</t>
  </si>
  <si>
    <t xml:space="preserve">Izrada plivajućeg cementnog estriha debljine 6 cm (armirano mrežom Q131) na sloj toplinske izolacije poda prizemlja. Estrih dilatirati od zida okiporom </t>
  </si>
  <si>
    <t>Horizontalna hidroizolacija poda prizemlja ( jedan hladni premaz Resitolom, dva sloja bitumenske ljepenke GV-4 s uloškom od staklenog voala debljine 3 mm s vrućim premazom cijele površine i tri potpuna vruća premaza bitumenom 85/25.Hidroizolaciju spojiti sa postojećom izolacijom zidova.</t>
  </si>
  <si>
    <t>Zamjena - ugradnja novih rogova dim. 12x 16 cm, dužina 7,0 m, na mjesto dotrajalih rogova, razmak prema postojećem stanju.
Obračun prema komadu.</t>
  </si>
  <si>
    <t xml:space="preserve">Izrada i montaža opšava spoja krova sa fasadom od pocinčanog lima debljine 0,6 mm, r.š. 70 cm.
</t>
  </si>
  <si>
    <t>Demontaža prozorskih klupčica na postojećoj PVC stolariji , odvoz na deponij.</t>
  </si>
  <si>
    <t>Uklanjanje stare drvene stolarije  (dvostruki prozori dim. 2,75 x 2,15 cm) sa pripadajućim limenim klupčicama i odvoz na deponij.</t>
  </si>
  <si>
    <t>Uklanjanje stare drvene stolarije (jednostruki prozori dim.  cca 70x100 cm) sa pripadajućim limenim klupčicama i odvoz na deponij.</t>
  </si>
  <si>
    <t>Uklanjanje stare drvene stolarije (dvostruki prozori dim.  cca 2,75 x 1,3 cm)sa pripadajućim limenim klupčicama i odvoz na deponij.</t>
  </si>
  <si>
    <t>275/215</t>
  </si>
  <si>
    <t>72/85</t>
  </si>
  <si>
    <t>265/122</t>
  </si>
  <si>
    <t>120/90</t>
  </si>
  <si>
    <t>160/120</t>
  </si>
  <si>
    <t>Dobava i ugradnja dvokrilnih vanjskih ostakljenih vrata ( ulaz za invalide) kao st. 1</t>
  </si>
  <si>
    <t>PARKETARSKI RADOVI</t>
  </si>
  <si>
    <t>Dobava i ugradnja hrastovog parketa I klase u učionicama starog dijela zgrade. U stavku uključiti polaganje parketa, brušenje i lakiranje u tri sloja</t>
  </si>
  <si>
    <t>KERAMIČARSKI RADOVI</t>
  </si>
  <si>
    <t>XIII.</t>
  </si>
  <si>
    <t>BRAVARSKI RADOVI</t>
  </si>
  <si>
    <t>XIV.</t>
  </si>
  <si>
    <t>VODOINSTALATERSKI RADOVI</t>
  </si>
  <si>
    <t>Dobava i montaža sanitarne opreme sa svom potrebnom opremom i armaturom</t>
  </si>
  <si>
    <t>umivaonik 55  cm</t>
  </si>
  <si>
    <t>pisoar</t>
  </si>
  <si>
    <t xml:space="preserve">Uklanjanje svih slojeva poda I kata starog dijela objekta, koji se sastoje od parketa, i dačane podloge položene na drveni grednik </t>
  </si>
  <si>
    <t>V.</t>
  </si>
  <si>
    <t>VII.</t>
  </si>
  <si>
    <t>VIII.</t>
  </si>
  <si>
    <t>IX.</t>
  </si>
  <si>
    <t>XVI.</t>
  </si>
  <si>
    <t>XVII.</t>
  </si>
  <si>
    <t>XVIII.</t>
  </si>
  <si>
    <t>XIX.</t>
  </si>
  <si>
    <t>UKLANJANJA I DEMONTAŽE AZBESTA</t>
  </si>
  <si>
    <t>XV.</t>
  </si>
  <si>
    <t>Uklanjanje svih dimnjaka na starom dijelu objekta do nivoa poda tavana - dimnjaci sa 2 kanala, visina 4,3 m. Odvoz materijala na deponij.</t>
  </si>
  <si>
    <t>Uklanjanje svih dimnjaka na starom dijelu objekta do nivoa pod tavana - dimnjaci sa 1 kanalom, visina 4,0 m. Odvoz materijala na deponij.</t>
  </si>
  <si>
    <t xml:space="preserve">Uklanjanje potrgane toplinske izolacije sa poda tavana i odvoz na deponij.  U stavku uključiti temeljito čišćenje poda tavana. </t>
  </si>
  <si>
    <t>Uklanjanje  žbuke sa unutarnjih zidova hodnika od pune opeke</t>
  </si>
  <si>
    <t>Uklanjanje keramičkih pločica sa zidova u sanitarnom čvoru prizemlja i odvoz na deponij</t>
  </si>
  <si>
    <t>18.</t>
  </si>
  <si>
    <t xml:space="preserve">21. </t>
  </si>
  <si>
    <t>Uklanjanje dijela stropa I kata koji se sastoji od dasaka na koje je pribijena trska i žbuka</t>
  </si>
  <si>
    <t>22.</t>
  </si>
  <si>
    <t>23.</t>
  </si>
  <si>
    <t>24.</t>
  </si>
  <si>
    <t>Probijanje otvora za prozor na sjeverozapadnom pročelju - zid debljine 51 cm, prozor dim. 2,05 x 1,6 m , izrada špaleta otvora. Odvoz materijala na deponij.</t>
  </si>
  <si>
    <t>Zidanje dimnjaka iznad nivoa poda tavan - dva dimnjaka sa dva dimnjačka kanala</t>
  </si>
  <si>
    <t>3..</t>
  </si>
  <si>
    <t xml:space="preserve">8.. </t>
  </si>
  <si>
    <t>Pokrivanje ravnog krova profiliranim al obojenim limom ( crvene ili smeđe boje) na postojeću podkonstrukciju.</t>
  </si>
  <si>
    <t xml:space="preserve">9. </t>
  </si>
  <si>
    <t>Oblaganje stropova hodnika i učionica prizemlja i I kata  gips pločama na metalnoj podkonstrukciji i priprema do ličenja</t>
  </si>
  <si>
    <t>Oblaganje zidova hodnika i učionica prizemlja i I kata  gips pločama na metalnoj podkonstrukciji i priprema do ličenja</t>
  </si>
  <si>
    <t xml:space="preserve">Dobava materijala,  bojenje unutarnjih stropova poludisperzivnom bojom u dva sloja uključivo impregnacija                                   </t>
  </si>
  <si>
    <t xml:space="preserve">Dobava materijala, gletanje i bojenje unutarnjih zidova poludisperzivnom bojom u dva sloja, uključivo impregnacija                                                                       </t>
  </si>
  <si>
    <t>RUŠENJE DIJELA OBJEKTA</t>
  </si>
  <si>
    <t xml:space="preserve">REKAPITULACIJA </t>
  </si>
  <si>
    <t>Priprema podloge, Dobava i ugradnja lijevanog EPOXY poda u boji po izboru investitora</t>
  </si>
  <si>
    <t>ŠKOLA IVANSKA</t>
  </si>
  <si>
    <r>
      <t xml:space="preserve">Uklanjanje starog, dobava i ugradnja novog hrastovog parketa I klase u učionicama i ostalim prostorijama novijeg dijela zgrade. U stavku uključiti polaganje parketa, brušenje i </t>
    </r>
    <r>
      <rPr>
        <sz val="12"/>
        <rFont val="Arial"/>
        <family val="2"/>
        <charset val="238"/>
      </rPr>
      <t>lakiranje</t>
    </r>
    <r>
      <rPr>
        <sz val="12"/>
        <rFont val="Arial"/>
        <family val="2"/>
      </rPr>
      <t xml:space="preserve"> u tri sloja. Po obodu postaviti hrastove kutne lajsne .</t>
    </r>
  </si>
  <si>
    <t>Uklanjanje starih, doba materijala, oblaganje zidova sanitarnog čvora i kuhinje keramičkim pločicama I klase do pune visine zida. U cijenu uključiti postavljanje silikona</t>
  </si>
  <si>
    <t>XIV</t>
  </si>
  <si>
    <t>GRAĐEVINSKI I OBRTNIČKI RADOVI</t>
  </si>
  <si>
    <t>REKAPITULACIJA - UKUPNO</t>
  </si>
  <si>
    <t>I.</t>
  </si>
  <si>
    <t>GRAĐEVINSKI RADOVI</t>
  </si>
  <si>
    <t>II.</t>
  </si>
  <si>
    <t>STROJARSKI RADOVI</t>
  </si>
  <si>
    <t>ELEKTRORADOVI</t>
  </si>
  <si>
    <t>wc školjka sa keramičkim poklopcem i dvostupanjskim vodokotlićem</t>
  </si>
  <si>
    <t xml:space="preserve">Dobava i ugradnja obloga zidova sanitarnog čvora vodootpornim gips pločama 2x1,25 cm.. </t>
  </si>
  <si>
    <t>Oblaganje stropova sanitarija vodootpornim gips pločama na metalnoj podkonstrukciji i priprema do ličenja</t>
  </si>
  <si>
    <t>Izrada  cementnog estriha debljine 3 cm - izravnanje postojećeg sloja na mjestu uklonjenog parketa u hodniku kata</t>
  </si>
  <si>
    <t>Izrada pranog kulira na rampi za invalide na horizontalnim i vertikalnim stranicama rampe</t>
  </si>
  <si>
    <t xml:space="preserve">Dobava materijala, gletanje i bojenje unutarnjih zidova i stropova novijeg dijela zgrade poludisperzivnom bojom u dva sloja, uključivo impregnacija                                                                       </t>
  </si>
  <si>
    <t>UKUPNO SA PDV</t>
  </si>
  <si>
    <t>PDV</t>
  </si>
  <si>
    <t>SVEUKUPNO:</t>
  </si>
  <si>
    <t>D) VENTILACIJA</t>
  </si>
  <si>
    <t>C) GRIJANJE</t>
  </si>
  <si>
    <t>B) KANALIZACIJA</t>
  </si>
  <si>
    <t>A) VODOVOD</t>
  </si>
  <si>
    <t>REKAPITULACIJA:</t>
  </si>
  <si>
    <t>4. VENTILACIJA - instalaterski radovi - UKUPNO (KN):</t>
  </si>
  <si>
    <t>kompl.</t>
  </si>
  <si>
    <t>Sitni potrošni materijal, ovjesni pribor, vijci, matice, zakovice, pletenice za premošćenje kanalskih prirubnica, elastični elementi za spajanje anemostata i rešetaka, materijal za lemljenje i sl.</t>
  </si>
  <si>
    <t>b) ugradnja u vrata</t>
  </si>
  <si>
    <t>a) ugradnja u zid</t>
  </si>
  <si>
    <t>Spajanje na električnu instalaciju, povezivanje sa odsisnim sustavom - ventilacijskom napom i elektromagnetskim ventilom te puštanje u rad ventilatora, podešavanje automatike i probni pogon te pribavljanje atesta o učinkovitosti ventilacije od ovlaštenog poduzeća.</t>
  </si>
  <si>
    <r>
      <t>m</t>
    </r>
    <r>
      <rPr>
        <vertAlign val="superscript"/>
        <sz val="10"/>
        <rFont val="Arial"/>
        <family val="2"/>
      </rPr>
      <t>2</t>
    </r>
  </si>
  <si>
    <t>Dobava i montaža ventilacijskih kanala, sa svim potrebnim fazonskim komadima, koji su izrađeni od čeličnog pocinčanog lima debljine k = 0,8 mm i k=1 mm, uključivo ovjesni, spojni i brtveni materijal te izolacija s izolacijskim panelima debljine min. 15 mm.</t>
  </si>
  <si>
    <t>Nudimo:</t>
  </si>
  <si>
    <r>
      <t>Æ</t>
    </r>
    <r>
      <rPr>
        <sz val="8"/>
        <rFont val="Arial"/>
        <family val="2"/>
      </rPr>
      <t xml:space="preserve"> 315</t>
    </r>
  </si>
  <si>
    <r>
      <t>- protok zraka Q = 1400 m</t>
    </r>
    <r>
      <rPr>
        <vertAlign val="superscript"/>
        <sz val="8"/>
        <rFont val="Arial"/>
        <family val="2"/>
      </rPr>
      <t>3</t>
    </r>
    <r>
      <rPr>
        <sz val="8"/>
        <rFont val="Arial"/>
        <family val="2"/>
      </rPr>
      <t xml:space="preserve">/h pri </t>
    </r>
    <r>
      <rPr>
        <sz val="8"/>
        <rFont val="Symbol"/>
        <family val="1"/>
      </rPr>
      <t>D</t>
    </r>
    <r>
      <rPr>
        <sz val="8"/>
        <rFont val="Arial"/>
        <family val="2"/>
      </rPr>
      <t>p = 280 Pa</t>
    </r>
  </si>
  <si>
    <t>- snaga N=0,62 KW</t>
  </si>
  <si>
    <t>KN</t>
  </si>
  <si>
    <t>Ukupno:</t>
  </si>
  <si>
    <t>jed.cij.</t>
  </si>
  <si>
    <t>4. VENTILACIJA KUHINJE (u suterenu) - instalaterski radovi</t>
  </si>
  <si>
    <t>3. INSTALACIJA RADIJATORSKOG GRIJANJA - instalaterski radovi - UKUPNO (KN):</t>
  </si>
  <si>
    <t>Detaljno čišćenje i bojenje postojećih plinskih cjevovoda u Školi i cjevovoda koji su vođeni po fasadi temeljnom bojom i završnom žutom bojom u dva premaza.</t>
  </si>
  <si>
    <t>27.</t>
  </si>
  <si>
    <t>Ispitivanje instalacije, puštanje u rad i balansiranje, uključivo i izrada Uputa za rukovanje i održavanje.</t>
  </si>
  <si>
    <t>26.</t>
  </si>
  <si>
    <t>Sitni potrošni materijal kao što su žice, plinovi, elektrode za zavarivanje, ovjesni i spojni materijal, vijci i matice, zaštitne cijevi, ukrasne rozete, brtve i sl.</t>
  </si>
  <si>
    <t>25.</t>
  </si>
  <si>
    <t>Toplinsko izoliranje i popravljanje toplinske izolacije na dijelovima postojeće instalacije u kotlovnici.</t>
  </si>
  <si>
    <t>14</t>
  </si>
  <si>
    <t>Dobava i montaža termostatskih glava za radijatorske ventile iz prethodnog stavka.</t>
  </si>
  <si>
    <t>NO 3/4"</t>
  </si>
  <si>
    <t>NO 1/2"</t>
  </si>
  <si>
    <t>NO 3/8"</t>
  </si>
  <si>
    <t>Dobava i montaža radijatorskih termostatskih ventila za dvostruku regulaciju, ravnih, s prijelaznim elementima za spajanje na čeličnu cijev:</t>
  </si>
  <si>
    <t>21.</t>
  </si>
  <si>
    <t>35</t>
  </si>
  <si>
    <t xml:space="preserve">Demontaža postojećih radijatorskih ventila (na radijatorima u Školi), skraćivanje cijevi, ugradnja fitinga i priprema za ugradnju termostatskih radijatorskih ventila iz sljedeće točke. </t>
  </si>
  <si>
    <t>Demontirane ispravne termometre predati ložaču radi čuvanja za rezervu.</t>
  </si>
  <si>
    <t>NAPOMENA:</t>
  </si>
  <si>
    <t>Dobava i ugradnja baždarenog termometra, s priključkom R 1/2", za temperaturno područje T = 0-100°C, s priključcima za spajanje na čeličnu cijev.</t>
  </si>
  <si>
    <t>Dobava i montaža automatskih odzračnika, s priključcima za spajanje na crnu cijev NO15.</t>
  </si>
  <si>
    <t>Izrada i montaža odzračnih lonaca, volumena 2 l, s priključcima za spajanje na čeličnu cijev, NO10</t>
  </si>
  <si>
    <t>Dobava i montaža troputnog elektromotornog ventila, NO25, NP6, s pogonom, elementima za montažu i ožičenjem.</t>
  </si>
  <si>
    <t>(jedna postojeća u kotlovnici - grana C i druga nova - grada D) te obuku osoblja investitora u korišteniu sustava automatskog reguliranja rada automatike.</t>
  </si>
  <si>
    <t xml:space="preserve">U cijenu automatike uračunati i elemente za spajanje, ožičenje, podešavanje i puštanje u rad za dvije toplovodne grane </t>
  </si>
  <si>
    <t xml:space="preserve"> --------------------------------------------------------------------------------------------------</t>
  </si>
  <si>
    <t>Klasa zaštite za regulator:  I</t>
  </si>
  <si>
    <t>Vrsta zaštite:  IP 20</t>
  </si>
  <si>
    <t>Dubina:  74 mm</t>
  </si>
  <si>
    <t>Širina:  272 mm</t>
  </si>
  <si>
    <t>Visina:  292 mm</t>
  </si>
  <si>
    <t>Minimalni poprečni presjek priključnih vodova od 230 V:  1,50 mm2</t>
  </si>
  <si>
    <t>Minimalni poprečni presjek vodova za osjetnike:  0,75 mm2</t>
  </si>
  <si>
    <t>Radni napon osjetnika:  5 V</t>
  </si>
  <si>
    <t>Dopuštena maks. temperatura okoline:  40 °C</t>
  </si>
  <si>
    <t>Radna rezerva:  15 min</t>
  </si>
  <si>
    <t>Njakraći razmak ukapčanja:  10 min</t>
  </si>
  <si>
    <t>Maksimalna struja (ukupna):  6,3 A</t>
  </si>
  <si>
    <t>Kontaktno opterećenje izlaznog releja (maks.) 2 A</t>
  </si>
  <si>
    <t>Potrošnja snage regulatora:  4 VA</t>
  </si>
  <si>
    <t>Radni napon:  230 V / 50 Hz</t>
  </si>
  <si>
    <t>- Četiri standardna osjetnika VR 10</t>
  </si>
  <si>
    <t>- Vanjski osjetnik</t>
  </si>
  <si>
    <t>Regulacijski set se sastoji od pojedinačnih komponenti:</t>
  </si>
  <si>
    <t>NO 32</t>
  </si>
  <si>
    <t>a) stojeća izvedba</t>
  </si>
  <si>
    <t>Dobava i ugradnja nepovratnih ventila NP 6, za toplu vodu max. temperature 120 C, s priključcima za spajanje na čeličnu cijev, s protuprirubnicama, brtvama i vijčanim materijalom, uključivo i pletenice za premoštenja (ugradnja u primarni krug), dimenzija:</t>
  </si>
  <si>
    <t>NO 10</t>
  </si>
  <si>
    <r>
      <t>Dobava i montaža ravnih prolaznih ventila NP 6, za toplu vodu max.temperature 120</t>
    </r>
    <r>
      <rPr>
        <vertAlign val="superscript"/>
        <sz val="8"/>
        <rFont val="Arial"/>
        <family val="2"/>
      </rPr>
      <t>o</t>
    </r>
    <r>
      <rPr>
        <sz val="8"/>
        <rFont val="Arial"/>
        <family val="2"/>
      </rPr>
      <t>C, s protuprirubnicama, brtvama i vijčanim materijalom, uključivo i pletenice za premoštenja, dimenzija:</t>
    </r>
  </si>
  <si>
    <t>Dobava i monaža elektroničkih crpki, uključujući i potreban rad i materijal za elektropovezivanje na napajanje i automatiku i to:</t>
  </si>
  <si>
    <t>Bojenje cjevovoda i ovjesnog pribora, temperaturno otpornom bojom u dva premaza, u tonu po izboru projektanta, a nakon prethodne kvalitetne priprema cjevovoda za bojenje.</t>
  </si>
  <si>
    <t>NO 15</t>
  </si>
  <si>
    <t>NO 20</t>
  </si>
  <si>
    <t>NO 25</t>
  </si>
  <si>
    <t>Dobava i montaža crnih, čeličnih, bešavnih cijevi (za toplovodnu instalaciju radijatorskog grijanja), uljučujući čišćenje i bojenje temeljnom bojom i završnom bojom u dva premaza te sav pričvrsni i montažni materijal, cijevi sljedećih dimenzija:</t>
  </si>
  <si>
    <t>NO 1/4"</t>
  </si>
  <si>
    <t>Dobava i montaža radijatorskih odzračnih ventila:</t>
  </si>
  <si>
    <t>Dobava i montaža slavina za punjenje i pražnjenje instalacije, sa holenderom i kapom, nazivne dimenzije NO 1/2".</t>
  </si>
  <si>
    <t>1"-1/2"</t>
  </si>
  <si>
    <t>1"-1/4"</t>
  </si>
  <si>
    <t>Dobava i montaža radijatorskih redukcijskih čepova s klingeritnim brtvama.</t>
  </si>
  <si>
    <t>Dobava i montaža radijatorskih slijepih čepova, R 1", s klingeritnim brtvama.</t>
  </si>
  <si>
    <t>Dobava i montaža ovjesnog pribora za radijatore iz prethodne stavke koji se sastoji od nožica, konzola i odstojnika.</t>
  </si>
  <si>
    <t>Dobava i montaža termostatskih glava za radijatorske ventile H-članaka iz prethodnig stavkaka.</t>
  </si>
  <si>
    <t>d) radijatorskim slijepom čepom 1"</t>
  </si>
  <si>
    <t>c) spojnicama R 1", za spajanje s ostalim člancima</t>
  </si>
  <si>
    <t>b) usmjerivačem protoka i regulacijskim (termostatskim) ventilom</t>
  </si>
  <si>
    <r>
      <t xml:space="preserve">a) donjim priključcima R 1/2" s radijatorskim vijčani spojkama (prigušnicama) s prijelaznim elementima za spajanje na plastičnu cijev </t>
    </r>
    <r>
      <rPr>
        <sz val="8"/>
        <rFont val="Symbol"/>
        <family val="1"/>
        <charset val="2"/>
      </rPr>
      <t>Æ</t>
    </r>
    <r>
      <rPr>
        <sz val="8"/>
        <rFont val="Arial"/>
        <family val="2"/>
      </rPr>
      <t>20x2,8</t>
    </r>
  </si>
  <si>
    <t>2b.</t>
  </si>
  <si>
    <t>b) usmjerivačem protoka i regulacijskim ventilom s kapicom</t>
  </si>
  <si>
    <t>2a.</t>
  </si>
  <si>
    <t>članaka</t>
  </si>
  <si>
    <t>3. SUSTAV RADIJATORSKOG GRIJANJA   - instalaterski radovi</t>
  </si>
  <si>
    <t xml:space="preserve">2.4. VANJSKA KANALIZACIJA - građevinski radovi  - UKUPNO (KN): </t>
  </si>
  <si>
    <r>
      <t>m</t>
    </r>
    <r>
      <rPr>
        <vertAlign val="superscript"/>
        <sz val="8"/>
        <rFont val="Arial"/>
        <family val="2"/>
      </rPr>
      <t>2</t>
    </r>
  </si>
  <si>
    <r>
      <t>(obračun po m</t>
    </r>
    <r>
      <rPr>
        <vertAlign val="superscript"/>
        <sz val="8"/>
        <rFont val="Arial"/>
        <family val="2"/>
      </rPr>
      <t>2</t>
    </r>
    <r>
      <rPr>
        <sz val="8"/>
        <rFont val="Arial"/>
        <family val="2"/>
      </rPr>
      <t>)</t>
    </r>
  </si>
  <si>
    <r>
      <t xml:space="preserve">Uređenje prekopanih zelenih površina na trasi kanalizacije u širini pojasa od </t>
    </r>
    <r>
      <rPr>
        <sz val="8"/>
        <rFont val="Symbol"/>
        <family val="1"/>
        <charset val="2"/>
      </rPr>
      <t>»</t>
    </r>
    <r>
      <rPr>
        <sz val="8"/>
        <rFont val="Arial"/>
        <family val="2"/>
      </rPr>
      <t>2,0 m nakon zatrpavanja rova.Ova širina smatra se kao radna zona, gdje su se osim iskopa obavljali pripremni radovi i deponiranje zemlje i ugrađenog materijala.Ove se površine osim planiranja predviđaju dovesti u prvobitno stanje i zasijati travom.</t>
    </r>
  </si>
  <si>
    <r>
      <t>m</t>
    </r>
    <r>
      <rPr>
        <vertAlign val="superscript"/>
        <sz val="8"/>
        <rFont val="Arial"/>
        <family val="2"/>
      </rPr>
      <t>3</t>
    </r>
  </si>
  <si>
    <r>
      <t>(obračun po m</t>
    </r>
    <r>
      <rPr>
        <vertAlign val="superscript"/>
        <sz val="8"/>
        <rFont val="Arial"/>
        <family val="2"/>
      </rPr>
      <t>3</t>
    </r>
    <r>
      <rPr>
        <sz val="8"/>
        <rFont val="Arial"/>
        <family val="2"/>
      </rPr>
      <t xml:space="preserve"> prevezene zemlje)</t>
    </r>
  </si>
  <si>
    <t>Odvoz viška zemlje preostale nakon zatrpavanja rova, a prema dogovoru s investitorom ili nadzornim inženjerom.Predviđena je prosječna prijevozna udaljenost od 3 km.</t>
  </si>
  <si>
    <t>komplet</t>
  </si>
  <si>
    <r>
      <t xml:space="preserve">Iskop zemlje i izrada armirano-betonskog ušća kanalizacije u recipijent - otvoreni kanal, dimenzija 1,00x1,00x1,60 m, uključivo i izrada i ugradnja u ziđe ušća čeličnog žabljeg poklopca, s naglavkom za PVC cijevi </t>
    </r>
    <r>
      <rPr>
        <sz val="8"/>
        <rFont val="Symbol"/>
        <family val="1"/>
        <charset val="2"/>
      </rPr>
      <t>Æ</t>
    </r>
    <r>
      <rPr>
        <sz val="8"/>
        <rFont val="Arial"/>
        <family val="2"/>
      </rPr>
      <t>160 mm i elementima za učvršćenje u ziđe ušća, uključivo i postupak toplog pocinčavanja, sve prema detalju iz tehničke dokumentacije.</t>
    </r>
  </si>
  <si>
    <t>Iskop građevinske jame u tlu B kat., približnih dimenzija 1,6x1,0x0,8 m te zasipanje šljunkom, debljine 0,5 m uz nabijanje te dobava potrebnog materijala i izrada armirano-betonske podložne ploče, dimenzija »1,6x1,3x0,3 m, za postavljanje kućice za smještaj opreme pročistača (kompresora-puhala i razvodnog ormara) iz stavke 10., sve prema detalju iz tehničke dokumentacije, uključivo i izrada statičkog računa i plana armature.</t>
  </si>
  <si>
    <t>Dobava i razastiranje suhog i posnog betona kao obloge pročistača s/f voda, u debljini od 25-35 cm, u slojevima do 30 cm, uokolo pročistača, uz istovremeno punjenje pročistača vodom, a prije zasipanja gornjeg dijela građevinske jame zemljom od iskopa.</t>
  </si>
  <si>
    <t>Iskop građevinske jame u tlu B kat., približnih dimenzija 8,5x3,0x3,4 m te zasipanje šljunkom, debljine 0,5 m uz nabijanje i dobava potrebnog materijala i izrada armirano-betonske podložne ploče, dimenzija »7,9x2,3x0,3 m, za postavljanje pročistača otpadnih voda iz prethodne stavke, sve prema detalju iz tehničke dokumentacije, uključivo i izrada statičkog računa i plana armature.</t>
  </si>
  <si>
    <r>
      <t>(obračun po m</t>
    </r>
    <r>
      <rPr>
        <vertAlign val="superscript"/>
        <sz val="8"/>
        <rFont val="Arial"/>
        <family val="2"/>
      </rPr>
      <t>3</t>
    </r>
    <r>
      <rPr>
        <sz val="8"/>
        <rFont val="Arial"/>
        <family val="2"/>
      </rPr>
      <t xml:space="preserve"> zbijene zemlje)</t>
    </r>
  </si>
  <si>
    <t>Zatrpavanje rovova, a nakon polaganja i ispitivanja kanalizacijskih cijevi, izrade okana i postavljanja separatora i mastolovca. Ovaj rad se izvodi zemljom dobivenom od iskopa u slojevima od po 0,30 m sa zbijanjem od nivoa okolnog terena.</t>
  </si>
  <si>
    <t>Iskop rova, dimenzija 1,5x1,5x1,8 m te dobava potrebnog materijala i izrada armirano-betonske podložne ploče, dimenzija cca. 1,0x1,0x0,2 m, za postavljanje mastolovca, sve prema detalju iz tehničke dokumentacije.</t>
  </si>
  <si>
    <r>
      <t>(obračun po m</t>
    </r>
    <r>
      <rPr>
        <vertAlign val="superscript"/>
        <sz val="8"/>
        <rFont val="Arial"/>
        <family val="2"/>
      </rPr>
      <t>3</t>
    </r>
    <r>
      <rPr>
        <sz val="8"/>
        <rFont val="Arial"/>
        <family val="2"/>
      </rPr>
      <t xml:space="preserve"> betona - prosječno po 0,15 m</t>
    </r>
    <r>
      <rPr>
        <vertAlign val="superscript"/>
        <sz val="8"/>
        <rFont val="Arial"/>
        <family val="2"/>
      </rPr>
      <t>3</t>
    </r>
    <r>
      <rPr>
        <sz val="8"/>
        <rFont val="Arial"/>
        <family val="2"/>
      </rPr>
      <t xml:space="preserve"> betona po kineti)</t>
    </r>
  </si>
  <si>
    <t>Betoniranje sitnozrnim betonom i formiranje kineta u betonskim oknima iz prethodne stavke.</t>
  </si>
  <si>
    <t>Iskop zemlje i izrada betonskog revizijskog okna, dimenzija 0,60x0,60x1,0-1,4 m, s lijevano-željeznim poklopcem 60x60 cm, nosivosti min. 15(5) t, s lijevano-željeznim stupaljkama, sve prema detalju iz tehničke dokumentacije.</t>
  </si>
  <si>
    <t>Iskop zemlje i izrada betonskog revizijskog okna, dimenzija 0,60x0,60x0,80-1,0 m, s lijevano-željeznim poklopcem 60x60 cm, nosivosti min. 5 t, s lijevano-željeznim stupaljkama, sve prema detalju iz tehničke dokumentacije.</t>
  </si>
  <si>
    <t>5a.</t>
  </si>
  <si>
    <r>
      <t>(obračun po m</t>
    </r>
    <r>
      <rPr>
        <vertAlign val="superscript"/>
        <sz val="8"/>
        <rFont val="Arial"/>
        <family val="2"/>
      </rPr>
      <t>3</t>
    </r>
    <r>
      <rPr>
        <sz val="8"/>
        <rFont val="Arial"/>
        <family val="2"/>
      </rPr>
      <t xml:space="preserve"> šljunka)</t>
    </r>
  </si>
  <si>
    <t>Dobava i razastiranje sitnog (žutog) šljunka kao podloge za cijevi, u debljini od 10 cm, nabijanje</t>
  </si>
  <si>
    <r>
      <t>(obračun po m</t>
    </r>
    <r>
      <rPr>
        <vertAlign val="superscript"/>
        <sz val="8"/>
        <rFont val="Arial"/>
        <family val="2"/>
      </rPr>
      <t>2</t>
    </r>
    <r>
      <rPr>
        <sz val="8"/>
        <rFont val="Arial"/>
        <family val="2"/>
      </rPr>
      <t xml:space="preserve"> isplaniranog dna).</t>
    </r>
  </si>
  <si>
    <t>Planiranje dna iskopanog rova za polaganje vanjske kanalizacije i niveliranje podloge kanalizacijskih cijevi u skladu s proračunskim tablicama padova kanalizacijskih cijevi.</t>
  </si>
  <si>
    <t>ručno cca.20%</t>
  </si>
  <si>
    <t>strojno cca.80%</t>
  </si>
  <si>
    <r>
      <t>(obračun po m</t>
    </r>
    <r>
      <rPr>
        <vertAlign val="superscript"/>
        <sz val="8"/>
        <rFont val="Arial"/>
        <family val="2"/>
      </rPr>
      <t>3</t>
    </r>
    <r>
      <rPr>
        <sz val="8"/>
        <rFont val="Arial"/>
        <family val="2"/>
      </rPr>
      <t xml:space="preserve"> iskopane zemlje) </t>
    </r>
  </si>
  <si>
    <t>Iskop zemlje B kategorije, za polaganje vanjske kanalizacije, širine rova 0,8-0,9 m, prosječne dubine 1,0-1,3 m, uključujući i razupiranje.</t>
  </si>
  <si>
    <t>3b.</t>
  </si>
  <si>
    <t>ručno cca.40%</t>
  </si>
  <si>
    <t>strojno cca.60%</t>
  </si>
  <si>
    <t>Iskop zemlje B kategorije, za polaganje vanjske kanalizacije, širine rova 0,6 m, prosječne dubine 0,8-1,0 m.</t>
  </si>
  <si>
    <t>3a.</t>
  </si>
  <si>
    <t>Priprema gradilišta.</t>
  </si>
  <si>
    <t>2.4. VANJSKA KANALIZACIJA - građevinski radovi</t>
  </si>
  <si>
    <t xml:space="preserve">   </t>
  </si>
  <si>
    <t xml:space="preserve">2.3. VANJSKA KANALIZACIJA - instalaterski radovi  - UKUPNO (KN): </t>
  </si>
  <si>
    <t>Tlačno ispitivanje kanalizacije na protočnost i nepropusnost tj. tlačna proba s vodenim tlakom p = 0,5 bar po sekcijama, od strane ovlaštenog poduzeća, uključivo izdavanje certifikata o nepropusnosti vanjske kanalizacije.</t>
  </si>
  <si>
    <t>Sitni potrošni i pomoćni ugradbeni materijal materijal, kao što su to silikonski kit, ovjesni materijal i pribor, vijci, matice, podložne pločice, temeljne brtve i sl.</t>
  </si>
  <si>
    <t>- ST   &lt;  35 mg/l</t>
  </si>
  <si>
    <r>
      <t>- BPKs &lt;  25 mg O</t>
    </r>
    <r>
      <rPr>
        <vertAlign val="subscript"/>
        <sz val="10"/>
        <rFont val="Courier New"/>
        <family val="3"/>
      </rPr>
      <t>2</t>
    </r>
    <r>
      <rPr>
        <sz val="10"/>
        <rFont val="Courier New"/>
        <family val="3"/>
      </rPr>
      <t>/l</t>
    </r>
  </si>
  <si>
    <r>
      <t>- KPK  &lt; 125 mg O</t>
    </r>
    <r>
      <rPr>
        <vertAlign val="subscript"/>
        <sz val="10"/>
        <rFont val="Courier New"/>
        <family val="3"/>
      </rPr>
      <t>2</t>
    </r>
    <r>
      <rPr>
        <sz val="10"/>
        <rFont val="Courier New"/>
        <family val="3"/>
      </rPr>
      <t>/l</t>
    </r>
  </si>
  <si>
    <t>POSEBNA NAPOMENA !</t>
  </si>
  <si>
    <t>- za vanjski kanalizacijski razvod PVC kanalizacijskim cijevima uračunati prosječno po 1 komad fitinga na svaka 2 dužna metra specificirane cijevi.</t>
  </si>
  <si>
    <r>
      <t>Æ</t>
    </r>
    <r>
      <rPr>
        <sz val="8"/>
        <rFont val="Arial"/>
        <family val="2"/>
      </rPr>
      <t xml:space="preserve"> 160</t>
    </r>
  </si>
  <si>
    <r>
      <t>Æ</t>
    </r>
    <r>
      <rPr>
        <sz val="8"/>
        <rFont val="Arial"/>
        <family val="2"/>
        <charset val="238"/>
      </rPr>
      <t xml:space="preserve"> 110</t>
    </r>
  </si>
  <si>
    <t>2.3. VANJSKA KANALIZACIJA - instalaterski radovi</t>
  </si>
  <si>
    <t>2.2. SANITARNO-FEKALNA KANALIZACIJA  - građevinski radovi - UKUPNO (KN):</t>
  </si>
  <si>
    <t>Čišćenje šute nastale radovima iz prethodnih stavki te njeno odvoženje na specijalizirani dio gradske deponije ili na privremenu planirku (računati prijevoznu udaljenost od 3 km)</t>
  </si>
  <si>
    <t>Odvoz viška zemlje preostale nakon zatrpavanja rova, a prema dogovoru s investitorom ili nadzornim inženjerom. Predviđena je prosječna prijevozna udaljenost od 3 km.</t>
  </si>
  <si>
    <t>Zatrpavanje rovova za kanalizacijske cijevi, a nakon polaganja i ispitivanja kanalizacijskih cijevi. Ovaj rad se izvodi zemljom dobivenom od iskopa u slojevima od po 0,30 m sa zbijanjem.</t>
  </si>
  <si>
    <t>ručno cca.100%</t>
  </si>
  <si>
    <t>Iskop zemlje B kategorije, za polaganje unutarnje kanalizacije, širine rova 0,4-0,6 m, prosječne dubine 0,5-0,7 m.</t>
  </si>
  <si>
    <r>
      <t xml:space="preserve">Izrada usjeka u zidovima i podovima za kanalizacijske cijevi </t>
    </r>
    <r>
      <rPr>
        <sz val="8"/>
        <rFont val="Symbol"/>
        <family val="1"/>
        <charset val="2"/>
      </rPr>
      <t xml:space="preserve">Æ </t>
    </r>
    <r>
      <rPr>
        <sz val="8"/>
        <rFont val="Arial"/>
        <family val="2"/>
      </rPr>
      <t xml:space="preserve">32, </t>
    </r>
    <r>
      <rPr>
        <sz val="8"/>
        <rFont val="Symbol"/>
        <family val="1"/>
        <charset val="2"/>
      </rPr>
      <t xml:space="preserve">Æ </t>
    </r>
    <r>
      <rPr>
        <sz val="8"/>
        <rFont val="Arial"/>
        <family val="2"/>
      </rPr>
      <t xml:space="preserve">50, </t>
    </r>
    <r>
      <rPr>
        <sz val="8"/>
        <rFont val="Symbol"/>
        <family val="1"/>
        <charset val="2"/>
      </rPr>
      <t xml:space="preserve">Æ </t>
    </r>
    <r>
      <rPr>
        <sz val="8"/>
        <rFont val="Arial"/>
        <family val="2"/>
      </rPr>
      <t xml:space="preserve">75, </t>
    </r>
    <r>
      <rPr>
        <sz val="8"/>
        <rFont val="Symbol"/>
        <family val="1"/>
        <charset val="2"/>
      </rPr>
      <t>Æ</t>
    </r>
    <r>
      <rPr>
        <sz val="8"/>
        <rFont val="Arial"/>
        <family val="2"/>
      </rPr>
      <t xml:space="preserve"> 110 i </t>
    </r>
    <r>
      <rPr>
        <sz val="8"/>
        <rFont val="Symbol"/>
        <family val="1"/>
        <charset val="2"/>
      </rPr>
      <t xml:space="preserve">Æ </t>
    </r>
    <r>
      <rPr>
        <sz val="8"/>
        <rFont val="Arial"/>
        <family val="2"/>
      </rPr>
      <t>160 radi postavljanja unutarnjeg kanalizacijskog razvoda.</t>
    </r>
  </si>
  <si>
    <t>2.2. SANITARNO-FEKALNA KANALIZACIJA  - građevinski radovi</t>
  </si>
  <si>
    <t>2.1. SANITARNO-FEKALNA KANALIZACIJA - instalaterski radovi - UKUPNO (KN):</t>
  </si>
  <si>
    <t>Ispitivanje instalacije na protočnost i nepropusnost</t>
  </si>
  <si>
    <t>Sitni potrošni materijal kao što su silikonski kit, spojni materijal i pribor, vijci, matice podložne pločice i sl.</t>
  </si>
  <si>
    <t>Radovi i materijal potrebni za spajanje kanalizacijskog sustava Dvorane i Vrtića na sabirno kanalizacijsko okno (okno ispred pročistača).</t>
  </si>
  <si>
    <t>Krovni opšav oko odušnice obuhvaćen je troškovnikom arhitektonsko-građevinskih radova.</t>
  </si>
  <si>
    <r>
      <t xml:space="preserve">Dobava i montaža kanalacijske odušne kape, </t>
    </r>
    <r>
      <rPr>
        <sz val="8"/>
        <rFont val="Symbol"/>
        <family val="1"/>
        <charset val="2"/>
      </rPr>
      <t>Æ</t>
    </r>
    <r>
      <rPr>
        <sz val="8"/>
        <rFont val="Arial"/>
        <family val="2"/>
      </rPr>
      <t>50 mm.</t>
    </r>
  </si>
  <si>
    <r>
      <t xml:space="preserve">Dobava i montaža sifonskih lukova </t>
    </r>
    <r>
      <rPr>
        <sz val="8"/>
        <rFont val="Symbol"/>
        <family val="1"/>
        <charset val="2"/>
      </rPr>
      <t>Æ</t>
    </r>
    <r>
      <rPr>
        <sz val="8"/>
        <rFont val="Arial"/>
        <family val="2"/>
        <charset val="238"/>
      </rPr>
      <t>50 mm i gumenih manžeta za spajanje sifona sanitarnih uređaja na kanalizacijsku instalaciju.</t>
    </r>
  </si>
  <si>
    <r>
      <t xml:space="preserve">Dobava i montaža podnog plastičnog sifona, </t>
    </r>
    <r>
      <rPr>
        <sz val="8"/>
        <rFont val="Symbol"/>
        <family val="1"/>
        <charset val="2"/>
      </rPr>
      <t>Æ</t>
    </r>
    <r>
      <rPr>
        <sz val="8"/>
        <rFont val="Arial"/>
        <family val="2"/>
        <charset val="238"/>
      </rPr>
      <t>50 mm s ukrasnom nehrđajućom rešetkom.</t>
    </r>
  </si>
  <si>
    <r>
      <t xml:space="preserve">- za kanalizacijski razvod kanalizacijskim cijevima </t>
    </r>
    <r>
      <rPr>
        <sz val="8"/>
        <rFont val="Symbol"/>
        <family val="1"/>
        <charset val="2"/>
      </rPr>
      <t>Æ</t>
    </r>
    <r>
      <rPr>
        <sz val="8"/>
        <rFont val="Arial"/>
        <family val="2"/>
        <charset val="238"/>
      </rPr>
      <t xml:space="preserve"> 160 uračunati prosječno po 1 komada fitinga na svakih 5 dužnih metara specificirane cijevi.</t>
    </r>
  </si>
  <si>
    <r>
      <t xml:space="preserve">- za kanalizacijski razvod kanalizacijskim cijevima </t>
    </r>
    <r>
      <rPr>
        <sz val="8"/>
        <rFont val="Symbol"/>
        <family val="1"/>
        <charset val="2"/>
      </rPr>
      <t>Æ</t>
    </r>
    <r>
      <rPr>
        <sz val="8"/>
        <rFont val="Arial"/>
        <family val="2"/>
        <charset val="238"/>
      </rPr>
      <t xml:space="preserve"> 110 uračunati prosječno po 2 komada fitinga po dužnom metru specificirane cijevi.</t>
    </r>
  </si>
  <si>
    <r>
      <t xml:space="preserve">- za kanalizacijski razvod kanalizacijskim cijevima </t>
    </r>
    <r>
      <rPr>
        <sz val="8"/>
        <rFont val="Symbol"/>
        <family val="1"/>
        <charset val="2"/>
      </rPr>
      <t>Æ</t>
    </r>
    <r>
      <rPr>
        <sz val="8"/>
        <rFont val="Arial"/>
        <family val="2"/>
        <charset val="238"/>
      </rPr>
      <t xml:space="preserve"> 75 uračunati prosječno po 3 komada fitinga po dužnom metru specificirane cijevi.</t>
    </r>
  </si>
  <si>
    <r>
      <t xml:space="preserve">- za kanalizacijski razvod kanalizacijskim cijevima </t>
    </r>
    <r>
      <rPr>
        <sz val="8"/>
        <rFont val="Symbol"/>
        <family val="1"/>
        <charset val="2"/>
      </rPr>
      <t>Æ</t>
    </r>
    <r>
      <rPr>
        <sz val="8"/>
        <rFont val="Arial"/>
        <family val="2"/>
        <charset val="238"/>
      </rPr>
      <t xml:space="preserve"> 50 uračunati prosječno po 4 komada fitinga po dužnom metru specificirane cijevi.</t>
    </r>
  </si>
  <si>
    <r>
      <t xml:space="preserve">- za kanalizacijski razvod kanalizacijskim cijevima </t>
    </r>
    <r>
      <rPr>
        <sz val="8"/>
        <rFont val="Symbol"/>
        <family val="1"/>
        <charset val="2"/>
      </rPr>
      <t>Æ</t>
    </r>
    <r>
      <rPr>
        <sz val="8"/>
        <rFont val="Arial"/>
        <family val="2"/>
        <charset val="238"/>
      </rPr>
      <t xml:space="preserve"> 32 uračunati prosječno po 4 komada fitinga po dužnom metru specificirane cijevi.</t>
    </r>
  </si>
  <si>
    <r>
      <t>Æ</t>
    </r>
    <r>
      <rPr>
        <sz val="8"/>
        <rFont val="Arial"/>
        <family val="2"/>
        <charset val="238"/>
      </rPr>
      <t xml:space="preserve"> 160</t>
    </r>
  </si>
  <si>
    <r>
      <t>Æ</t>
    </r>
    <r>
      <rPr>
        <sz val="8"/>
        <rFont val="Arial"/>
        <family val="2"/>
        <charset val="238"/>
      </rPr>
      <t xml:space="preserve"> 75</t>
    </r>
  </si>
  <si>
    <r>
      <t>Æ</t>
    </r>
    <r>
      <rPr>
        <sz val="8"/>
        <rFont val="Arial"/>
        <family val="2"/>
        <charset val="238"/>
      </rPr>
      <t xml:space="preserve"> 50</t>
    </r>
  </si>
  <si>
    <r>
      <t>Æ</t>
    </r>
    <r>
      <rPr>
        <sz val="8"/>
        <rFont val="Arial"/>
        <family val="2"/>
        <charset val="238"/>
      </rPr>
      <t xml:space="preserve"> 32</t>
    </r>
  </si>
  <si>
    <t>2.1. SANITARNO-FEKALNA KANALIZACIJA  - instalaterski radovi</t>
  </si>
  <si>
    <t>1.2. RAZVODNI UNUTARNJI SANITARNI VODOVOD  - instalaterski radovi - UKUPNO (KN):</t>
  </si>
  <si>
    <t>Čišćenje šute nastale radovima iz prethodnih stavki te njeno odvoženje na specijalizirani dio gradske deponije ili na privremenu planirku (računati prijevoznu udaljenost do 3 km)</t>
  </si>
  <si>
    <t>Izrada usjeka u zidovima za podžbukne vodovodne cjevovode i štemanje niša za bojlere, uključivo i zidarska obrada niša.</t>
  </si>
  <si>
    <r>
      <t xml:space="preserve">Bušenje ziđa, poda i temelja u sanitarno/tehničkoj građevini vibracijskom bušilicom i svrdlima promjera </t>
    </r>
    <r>
      <rPr>
        <sz val="8"/>
        <rFont val="Symbol"/>
        <family val="1"/>
        <charset val="2"/>
      </rPr>
      <t>Æ</t>
    </r>
    <r>
      <rPr>
        <sz val="8"/>
        <rFont val="Arial"/>
        <family val="2"/>
      </rPr>
      <t xml:space="preserve"> 22-40 mm.</t>
    </r>
  </si>
  <si>
    <t>1.2. RAZVODNI UNUTARNJI SANITARNI VODOVOD   - građevski radovi</t>
  </si>
  <si>
    <t>1.1. RAZVODNI UNUTARNJI SANITARNI VODOVOD - instalaterski radovi -UKUPNO (KN):</t>
  </si>
  <si>
    <t>Ispitivanje mreže (tlačna proba) s vodenim tlakom od 10 bara u skladu s posebnim tehničkim uvjetima, po dionicama i skupno.</t>
  </si>
  <si>
    <t>Sitni potrošni materijal, kao što su to metalne konzole cjevovoda, brtve, vijci, matice i podložne ploćice, kudjelja, laneno ulje i sl.</t>
  </si>
  <si>
    <t>Dobava i montaža akumulacijskog električnog bojlera, volumena V=30 l, uključivo i elementi za ovješenje o zid, sigurnosni ventil i svi potrebni elementi za spajanje na toplu i hladnu vodu, sa spojnim cijevima, rozetama te spojnim i brtvenim materijalom.</t>
  </si>
  <si>
    <t>Dobava i montaža akumulacijskog električnog bojlera, volumena V=10 l, uključivo i elementi za ovješenje o zid, sigurnosni ventil i miješalica za toplu i hladnu vodu, sa spojnim cijevima, rozetom te spojnim i brtvenim materijalom.</t>
  </si>
  <si>
    <t>Dobava i montaža slavine za hladnu vodu, R 1/2", s nastavkom za savitljivo crijevo, rozetom te spojnim i brtvećim materijalom, za dopunjavanje vodom sustava toplovodnog grijanja i zalijevanje.</t>
  </si>
  <si>
    <t xml:space="preserve">Za podžbukni razvod u sanitarnim čvorovima  uračunati prosječno po četiri komada fitinga po dužnom metru specificirane cijevi. </t>
  </si>
  <si>
    <t xml:space="preserve">NAPOMENA: </t>
  </si>
  <si>
    <r>
      <t xml:space="preserve">NO15 -----&gt;   </t>
    </r>
    <r>
      <rPr>
        <sz val="8"/>
        <rFont val="Symbol"/>
        <family val="1"/>
        <charset val="2"/>
      </rPr>
      <t>Æ</t>
    </r>
    <r>
      <rPr>
        <sz val="8"/>
        <rFont val="Arial"/>
        <family val="2"/>
      </rPr>
      <t xml:space="preserve"> 20x2,8mm</t>
    </r>
  </si>
  <si>
    <r>
      <t xml:space="preserve">NO20 -----&gt;   </t>
    </r>
    <r>
      <rPr>
        <sz val="8"/>
        <rFont val="Symbol"/>
        <family val="1"/>
        <charset val="2"/>
      </rPr>
      <t>Æ</t>
    </r>
    <r>
      <rPr>
        <sz val="8"/>
        <rFont val="Arial"/>
        <family val="2"/>
      </rPr>
      <t xml:space="preserve"> 25x3,5mm</t>
    </r>
  </si>
  <si>
    <r>
      <t xml:space="preserve">NO25 -----&gt;   </t>
    </r>
    <r>
      <rPr>
        <sz val="8"/>
        <rFont val="Symbol"/>
        <family val="1"/>
        <charset val="2"/>
      </rPr>
      <t>Æ</t>
    </r>
    <r>
      <rPr>
        <sz val="8"/>
        <rFont val="Arial"/>
        <family val="2"/>
      </rPr>
      <t xml:space="preserve"> 32x4,5mm</t>
    </r>
  </si>
  <si>
    <r>
      <t xml:space="preserve">NO32 -----&gt;   </t>
    </r>
    <r>
      <rPr>
        <sz val="8"/>
        <rFont val="Symbol"/>
        <family val="1"/>
        <charset val="2"/>
      </rPr>
      <t>Æ</t>
    </r>
    <r>
      <rPr>
        <sz val="8"/>
        <rFont val="Arial"/>
        <family val="2"/>
      </rPr>
      <t xml:space="preserve"> 40x5,6mm</t>
    </r>
  </si>
  <si>
    <t>R 3/4"</t>
  </si>
  <si>
    <t>R 1/2"</t>
  </si>
  <si>
    <t>Dobava i montaža ravnih prolaznih ventila za hladnu vodu za podžbuknu ugradnju s ukrasnom kapom i rozetom dimenzija :</t>
  </si>
  <si>
    <t>250x250 mm</t>
  </si>
  <si>
    <t>Ormarić za podžbuknu ugradnju s vratašcima od nehrđajućeg lima dimenzija:</t>
  </si>
  <si>
    <t>NO 20 (R3/4")</t>
  </si>
  <si>
    <t>Dobava i montaža slavina za pražnjenje instalacije, sa holenderom i kapom i priključkom za spajanje na bakrenu cijev.</t>
  </si>
  <si>
    <t xml:space="preserve">Dobava i montaža ravnih, prolaznih ventila za hladnu vodu NP 10 dimenzija: </t>
  </si>
  <si>
    <r>
      <t></t>
    </r>
    <r>
      <rPr>
        <sz val="8"/>
        <rFont val="Arial"/>
        <family val="2"/>
      </rPr>
      <t>50 /NO32</t>
    </r>
  </si>
  <si>
    <t>Isporuka i montaža spojnih i prijelaznih komada polietilen/polipropilen (aquatherm), sljedećih dimenzija:</t>
  </si>
  <si>
    <t>1.1. RAZVODNI UNUTARNJI SANITARNI VODOVOD   - instalaterski radovi</t>
  </si>
  <si>
    <t>Ponuđač treba ponuditi tip opreme tehničkih karakteristika koje ga određuju kao jednakovrijednog traženom.</t>
  </si>
  <si>
    <t>TROŠKOVNIK - energetska obnova i rekonstrukcija - strojarske instalacije</t>
  </si>
  <si>
    <t>Investitoir: OSNOVNA ŠKOLA IVANSKA</t>
  </si>
  <si>
    <t>Kn</t>
  </si>
  <si>
    <t>SVEUKUPNO SA  PDV:</t>
  </si>
  <si>
    <t>SVEUKUPNO BEZ  PDV:</t>
  </si>
  <si>
    <t>Elektromontažni radovi i LPS</t>
  </si>
  <si>
    <t>Elektromontažni materijal</t>
  </si>
  <si>
    <t>Elektromontažni radovi i LPS ukupno</t>
  </si>
  <si>
    <t>Ispitivanje sustava, izrada ispitnih protokola i revizijske knjige.</t>
  </si>
  <si>
    <t>Izrada mjernog spoja</t>
  </si>
  <si>
    <t xml:space="preserve">                                                komplet</t>
  </si>
  <si>
    <t>Dobava i montaža pribora za montažu sustava LPS:</t>
  </si>
  <si>
    <t>Dobava i postava Al vodiča fi 8 mm za izvedbu p/ž gromobranskih odvoda i krovne hvataljke. Montaža na pripadne nosače (potpore).</t>
  </si>
  <si>
    <t xml:space="preserve"> </t>
  </si>
  <si>
    <t>Kom</t>
  </si>
  <si>
    <t>Demontaža postojećih svjetiljki</t>
  </si>
  <si>
    <t>kn/kom</t>
  </si>
  <si>
    <t>Ukupna cijena kn</t>
  </si>
  <si>
    <t>Cijena</t>
  </si>
  <si>
    <t>Količina</t>
  </si>
  <si>
    <t>Jed. Mjere</t>
  </si>
  <si>
    <t>OPIS STAVKE</t>
  </si>
  <si>
    <t>Br</t>
  </si>
  <si>
    <t>Elektromontažni radovi i LPS sustav</t>
  </si>
  <si>
    <t>Elektromontažni materijal ukupno</t>
  </si>
  <si>
    <t>Nabava i prijevoz svjetiljke za interijere za montiranje na zidove i stropove. Dimenzije svjetiljke: cca D363x113mm. 
Tijelo izrađeno od polikarbonata otpornog na udarce. 
Snaga LED modula max 17 W.
Svjetlosni tok svjetijke min. 1500 lm.
Stupanj zaštite od prodora vlage i prašine min IP54 za cijelu svjetiljku. Poklopac optičkog dijela izrađen iz stakla otpornosti min IK10. 
Optički skop sa LED izvorima visoke iskoristivosti, boja svjetla max 4000K, faktor uzvrat boje CRI min.80. Održavanje svjetosnog toka min L70 50.000 sati rada. Težina max. 1.56kg. Radna temperatura: od -10 do +30 ˚C.</t>
  </si>
  <si>
    <t>S6</t>
  </si>
  <si>
    <t>Nabava i prijevoz svjetiljke za interijere za montiranje na zidove i stropove. Dimenzije svjetiljke: cca D363x113mm. 
Tijelo izrađeno od polikarbonata otpornog na udarce. 
Snaga LED modula max 12,5 W.
Svjetlosni tok svjetijke min. 1200 lm.
Stupanj zaštite od prodora vlage i prašine min IP54 za cijelu svjetiljku. Poklopac optičkog dijela izrađen iz stakla otpornosti min IK10. 
Optički skop sa LED izvorima visoke iskoristivosti, boja svjetla max 4000K, faktor uzvrat boje CRI min.80. Održavanje svjetosnog toka min L70 50.000 sati rada. Težina max. 1.56kg. Radna temperatura: od -10 do +30 ˚C.</t>
  </si>
  <si>
    <t>S5</t>
  </si>
  <si>
    <t>Nabava i prijevoz svjetiljke za unutarnju i vanjsku rasvjetu za montažu na zidove i stropove. 
Dimenzije svjetiljke: cca 1535x101x35mm. 
Tijelo izrađeno od sivog lijevanog tehnopolimera otpornog na koroziju. 
Snaga LED modula max 54 W.
Svjetlosni tok svjetiljke min. 4700 lm, sa simetričnom optikom.  
Stupanj zaštite od prodora vlage i prašine min IP65 za cijelu svjetiljku. 
Poklopac optičkog dijela izrađen iz stakla otpornosti min IK08. 
Optički skop sa LED izvorima visoke iskoristivosti, boja svjetla max 4000K, faktor uzvrat boje CRI&gt;80. Održavanje svjetosnog toka min. 50.000 sati rada. Težina max. 5.46kg. Radna temperatura: od -20 do +40 ˚C.</t>
  </si>
  <si>
    <t>S4</t>
  </si>
  <si>
    <t>Nabava i prijevoz nadgradne svjetiljke za unutarnju montažu. 
Dimenzije svjetiljke:596x470x57mm. 
Tijelo svjetiljke izrađeno od kombinacije čelika i lima bijele boje. 
Snaga LED modula max 17W. 
Svjetlosni tok svjetiljke min. 2300lm, sa simetričnom optikom. 
Stupanj zaštite od prodora vlage i prašine min IP44 za cijelu svjetiljku. 
Optički skop sa LED izvorima visoke iskoristivosti, boja svjetla max 4000K, faktor uzvrata boje CRI&gt;80. Održavanje svjetosnog toka min L80:50.000 sati rada. Težina max. 3kg. Radna temperatura (temperatura okoliša): od -20 do +55 ˚C.</t>
  </si>
  <si>
    <t>S3</t>
  </si>
  <si>
    <t>Nabava i prijevoz linarne nadgradne svjetiljke za unutarnju za montažu stropove. Dimenzije svjetiljke: cca 600x570x62mm. 
Snaga LED modula max 33W.
Svjetlosni tok svjetijke min. 2900lm, sa simetričnom optikom.  
Stupanj zaštite od prodora vlage i prašine min IP20 za cijelu svjetiljku, a za prednji dio IP40. 
Optički skop sa LED izvorima visoke iskoristivosti, boja svjetla max 4000K, faktor uzvrata boje CRI&gt;80. Održavanje svjetosnog toka min L85 &gt; 50.000 sati rada. Težina max. 5kg. Faktor bliještanja UGR&lt;19.</t>
  </si>
  <si>
    <t>S2</t>
  </si>
  <si>
    <t>Nabava i prijevoz linearne ovješene svjetiljke (suspended - za rasvjetu ploče).
Dimenzije svjetiljke: cca 595x125x85mm. 
Tijelo izrađeno od čeličnog lima u bijeloj boji. 
Snage LED modula max 26 W
Svjetlosni tok svjetiljke min. 2200 lm, sa asimetričnom optikom. 
Stupanj zaštite od prodora vlage i prašine min IP20.  Optički skop sa LED izvorima viske iskoristivosti, boja svjetla max 4000K, faktor uzvrat boje CRI &gt; 80, održavanje svjetosnog toka min L80 &gt; 50.000 sati rada. Težina max.2 kg. Radna temperatura (temperatura okoliša): od -10 do +30 ˚C.</t>
  </si>
  <si>
    <t>S1</t>
  </si>
  <si>
    <t>Svjetl. iskoristivost svjetiljke  ≥ 99,97%</t>
  </si>
  <si>
    <t>Efikasnost svjetiljke ≥80 lm/W</t>
  </si>
  <si>
    <t>Jamstvo proizvođača za sve svjetiljke min. 5 godine</t>
  </si>
  <si>
    <t>Ponuditelj treba priložiti,za sve svjetiljke,tvorničke certifikate i Izjavu o sukladnosti sa Zakonom o tehničkim zahtjevima za proizvode i ocjenjivanje sukladnosti (NN 80/13, NN 14/14), a obavezno:</t>
  </si>
  <si>
    <t xml:space="preserve">Elektromontažni materijal </t>
  </si>
  <si>
    <t>Dobava i ugradnja sustava za mjerenje i daljinsko očitanje potrošnje električne energije:</t>
  </si>
  <si>
    <r>
      <t xml:space="preserve">Dobava i postava toplinske izolacije stropa ravnog AB krova </t>
    </r>
    <r>
      <rPr>
        <b/>
        <sz val="12"/>
        <rFont val="Arial"/>
        <family val="2"/>
        <charset val="238"/>
      </rPr>
      <t>( S-10)</t>
    </r>
    <r>
      <rPr>
        <sz val="12"/>
        <rFont val="Arial"/>
        <family val="2"/>
      </rPr>
      <t xml:space="preserve"> koja se sastoji od mineralne vune 16 cm. Ispod minerane vune se postavlja parna brana, a na sloj mineralne vune paropropusna pričuvna izolacija.</t>
    </r>
  </si>
  <si>
    <r>
      <t xml:space="preserve">Dobava i ugradnja toplinske izolacije poda prizemlja </t>
    </r>
    <r>
      <rPr>
        <b/>
        <sz val="12"/>
        <rFont val="Arial"/>
        <family val="2"/>
        <charset val="238"/>
      </rPr>
      <t>(P-3)</t>
    </r>
    <r>
      <rPr>
        <sz val="12"/>
        <rFont val="Arial"/>
        <family val="2"/>
      </rPr>
      <t xml:space="preserve">  koja se sastoji XPS ploča debljine 18 cm. Na toplinsku izolaciju se postavljka PVC folija - sve uračunati u stavku.</t>
    </r>
  </si>
  <si>
    <t>Dobava i ugradnja toplinske izolacije poda prizemlja( P-4) koja se sastoji XPS ploča debljine 18 cm. Na toplinsku izolaciju se postavljka PVC folija - sve uračunati u stavku.</t>
  </si>
  <si>
    <t>Dobava materijala i izvođenje dodatne toplinske zaštite zidova - (zid prema tavanu Z-7)izvodi se ETICS-sustav (povezani sustav za vanjsku toplinsku izolaciju) s toplinskom izolacijom od ploča ili lamela od kamene vune debljine 12 cm koji po svemu mora zadovoljavati uvjete ETAGA-004. Sve radove na izvedbi sustava izvesti u skladu s uputama proizvođača (distributera) sustava i pravilima struke. Lamele se na zidove lijepe punoplošno, a ploče linijski po rubovima i točkasto po sredini (ca. 40% površine ploče), polimerno- cementnim ljepilom za lijepljenje proizvoda od kamene vune (paropropusnost!), debljine ne veće od 0,5 cm. U slučaju postojanja neravnina zidova većih od normama dozvoljenih, izravnanja izvršiti slo</t>
  </si>
  <si>
    <t xml:space="preserve">Nabava materijala, izrada i postava toplinskog fasadnohg sustava tipa "ETICS", prema HRN EN 13163, na svim dijelovima pročeljnog zida. 
( postava u zoni sokla)
- ploče od ekstrudiranog polistirena XPS hrapave površine d= 5  cm (33 kg/m3) u Ploče su lijepljene policemernim mortom i pričvršćene pričvrsnicama sa širokom glavom.
- policemerni mort armiran alkalno-postojanom mrežicom od staklenih vlakana, nanosi se u dva sloja, ukupne debljine do 5,0 mm. 
Sistem se izvodi na kamenu podlogu koju je prethodno potrebno izravnati reparatur mortom i pripremiti za ljepljenje toplinske izolacije.
Sve radove izvesti po uputama proizvođača fasadnog sustava, koristeći materijale, alate i način izvođenja po tehnologiji proizvođača slojeva fasade.
Sve komponente se moraju ugraditi od istog proizvođača..
Završni sloj TOP-mozaik kvarcna zrnca granulacije 2 mm.
</t>
  </si>
  <si>
    <r>
      <t xml:space="preserve">Dobava i postava toplinske izolacije stropa ravnog krova - drvenog grednika </t>
    </r>
    <r>
      <rPr>
        <b/>
        <sz val="12"/>
        <rFont val="Arial"/>
        <family val="2"/>
        <charset val="238"/>
      </rPr>
      <t>(S-11)</t>
    </r>
    <r>
      <rPr>
        <sz val="12"/>
        <rFont val="Arial"/>
        <family val="2"/>
      </rPr>
      <t>,  koja se sastoji od mineralne vune 12 cm, PVC folije i gips ploča na metalnoj podkonstrukciji.
 Na gredu se sa gornje strane postavlja paropropusna folija i daska. Sve uračunati u stavku.</t>
    </r>
  </si>
  <si>
    <t xml:space="preserve">1) Certifikat sukladan Pravilniku o elektromagnetskoj kompatibilnosti (NN 28/2016)
2) Certifikat sukladan Pravilniku o električnoj opremi namijenjenoj za uporabu unutar određenih naponskih granica (NN 43/2016.)
3) Ponuditelj treba priložiti kataloški materijal iz kojega se mogu iščitati tražene tehničke svjetiljke prema troškovniku i to:
 - snaga svjetiljke
 - radna temperatura svjetiljke
 - cosφ
 - IK otpornost na udarce za zaštitno staklo
 - IP zaštita svjetiljke
 - temperatura boje izvora svjetlosti
 - klasa električne zaštite I                                                                                                                                                                                                    4) ENEC certifikat                                                                                 </t>
  </si>
  <si>
    <t>Montaža LED svjetiljki ugradnja adeptara, ugradnja razdjelnice, provlačenje spojnog kabela NYY-J 3x2,5 te izvršenje svih potrebnih spojeva, kontrola i puštanje u rad</t>
  </si>
  <si>
    <t>Dobava materijala i izvođenje dodatne toplinske zaštite  vanjskih zidova izvodi se ETICS-sustav (povezani sustav za vanjsku toplinsku izolaciju) s toplinskom izolacijom od ploča ili lamela od kamene vune debljine 14 cm koji po svemu mora zadovoljavati uvjete ETAGA-004 ili jednakovrijedno.. Sve radove na izvedbi sustava izvesti u skladu s uputama proizvođača (distributera) sustava i pravilima struke. Lamele se na zidove lijepe punoplošno, a ploče linijski po rubovima i točkasto po sredini (ca. 40% površine ploče), polimerno- cementnim ljepilom za lijepljenje proizvoda od kamene vune (paropropusnost!), debljine ne veće od 0,5 cm. U slučaju postojanja neravnina zidova većih od normama dozvoljenih, izravnanja izvršiti slojem lagane ili produžne podložne žbuke. Lamele se ne trebaju dodatno pričvrstiti pričvrsnicama, osim u iznimnim slučajevima (iznad 22 m, izrazito vjetrovita i izrazito trusna područja). Preko sloja izolacije nanosi se ljepilo u debljini od približno 3,00 mm u koje se utiskuje staklena, alkalno-otporna mrežica. Sistemom „mokro na suho“ nanosi se sljedeći sloj ljepila debljine 2,00 mm. Nakon minimalno 7-10 dana sušenja nanosi se sloj za izjednačavanje vodoupojnosti (impregnacijski predpremaz) preko kojeg se nanosi završni sloj na osnovu silikata ili silikona. Ploče kamene vune lijepe se linijski po rubovima i točkasto po sredini, uz obaveznu primjenu mehaničkih spojnica po shemi „W“ (vidi smjernice proizvođača!).                                                                                                                     Izvedba zaštitno dekorativne akrilne žbuke valjane teksture ( zrno 2 mm) u svemu prema uputama proizvođača.
Podlogu prethodno impregnirati i pripremiti prema uputama proizvođača. U&lt;=25 W/m2K</t>
  </si>
  <si>
    <t xml:space="preserve">Ličenje  pogleda krovišta  "Iazurnom" bojom uz prethodnu pripremu podloge "laganim" brušenjem. 
Podgled se liči kvalitetnom bojom   u dva premaza (lx tankoslojna lazura + 1x debeloslojna lazura) 
            </t>
  </si>
  <si>
    <t>Dobava i montaža unutrašnjeg podžbuknog vodovodnog razvoda (i razvoda u podnoj konstrukciji) koji će biti izveden s plastičnim polipropilenskim cijevima i fitingom za elektrofuzijsko spajanje, NP20(10), uljučujući i izolacijske cijevi s parnom branom, debljine stjenke 13 mm.</t>
  </si>
  <si>
    <t xml:space="preserve">Dobava i ugradnja biološkog pročistača sanitarno-fekalnih voda, koji je predviđen za cca. 125 ES (ekvivalent-stanovnika) i ugradnju u zelenu površinu. Pročistač treba biti opremljen s elementima za postavljanje i ugradnju, s teleskopskim revizijskim oknima s poklopcima za ugradnju u zelenu površinu, s odušcima i kompresorom (puhalom) te komandnim ormarom.
Aeracija se u pročistaču obavlja pomoću dvostepenog trofaznog puhala (kompresora), snage 1100 W, koje se zajedno s komandnim ormarom smješta u standardnu kućicu pročistača, dimenzija cca. 1400x700 mm, s elementima za prigušivanje buke i dvokrilnim vratima s bravom, koja je sastavni dio isporuke i opreme pročistača.
</t>
  </si>
  <si>
    <t>Otpadna voda na izlazu iz pročistača treba zadovoljavati uvjete za ispuštanje u vodotok II. kategorije.</t>
  </si>
  <si>
    <t>Pročistač treba osigurati min.sljedeće izlazne parametre:</t>
  </si>
  <si>
    <t>Dobava i montaža aluminijskih lijevanih radijatora:</t>
  </si>
  <si>
    <t>500/95</t>
  </si>
  <si>
    <t>Dobava i ugradnja H-članaka (O++), za radijatore 500/95 iz prethodne stavke, koji su kompletni sa:</t>
  </si>
  <si>
    <t>Dobava i ugradnja H-članaka (++), za radijatore 500/95 iz prethodne stavke, koji su kompletni sa:</t>
  </si>
  <si>
    <t>NAPOMENA: Preporučujem da se nabave termostatski radijatorski ventili s termostatskom glavom "B" za javna mjesta ili slično koje su osigurane protiv nestručnog namještanja.</t>
  </si>
  <si>
    <t>NMT MAX 32/80, NO32, 230 V</t>
  </si>
  <si>
    <r>
      <t>Dobava automatike s regulacijom kotlovske temperature u ovisnosti o vanjskoj temperaturi</t>
    </r>
    <r>
      <rPr>
        <b/>
        <sz val="8"/>
        <rFont val="Arial"/>
        <family val="2"/>
      </rPr>
      <t>,</t>
    </r>
    <r>
      <rPr>
        <sz val="8"/>
        <rFont val="Arial"/>
        <family val="2"/>
        <charset val="238"/>
      </rPr>
      <t xml:space="preserve"> za regulaciju u ovisnosti o vanjskoj temperaturi za više krugova grijanja i spajanje u kaskadu Jednostavno rukovanje „okreni i klikni“, brzo i jednostavna instalacija – sustav ProE. Montaža na zid. Mogućnost korištenja upravljačkog dijela regulatora kao korektora (kao pribor se naručuje VR 55). Osvijetljeni zaslon s prikazom tekstualnih poruka na hrvatskom jeziku te grafičkim prikazom aktualnih stanja rada. Digitalni sat s tjednim programom i tri vremenska perioda po danu (za centralno grijanje i za pripremu potrošne tople vode sa optočnom crpkom). Dvosmjerna komunikacija. Mogućnost priključka do 8 sobnih korektora VR 80 i VR 90. E-bus priključak za električno spajanje dodatnih modula. Mogućnost paralelnog rada uređaja na grijanju i pripremi tople vode. Zaštita od smrzavanja. Funkcija godišnjeg odmora (dva programa). Prikaz konfiguracije osjetnika/ dijagnoze osjetnika. Ulaz za teleSWITCH. Mogućnost kaskadnog spajanja uz korištenje odgovarajućeg modula.</t>
    </r>
  </si>
  <si>
    <t>- Regulacija za više krugova grijanja</t>
  </si>
  <si>
    <t>Dobava i ugradnja na radijatorske baterije teleskopskih (prilagodljivih) nogica, KSK i njihovo tiplanje u podlogu, za radijatore SE 690, uključivo i sav pričvrsni materijal.</t>
  </si>
  <si>
    <t>Dobava i montaža radijalnog cijevnog ventilatora, SB 315 B, koji je opremljen s regulatorom za stupnjevano podešavanje brzine vrtnje i kapaciteta, sljedećih karakteristika:</t>
  </si>
  <si>
    <t>Dobava i montaža elastičnih uložaka i spojnih manžeta s elementima za učvršćenje za kanalski ventilator iz prethodne stavke, FM 315.</t>
  </si>
  <si>
    <t>Dobava i montaža kanalskog električnog grijača, EHR 6/315, snage min.6 kW s automatikom, ožičenjem i elementima za ugradnju.</t>
  </si>
  <si>
    <t>Dobava i ugradnja kanalskih ventilacijskih rešetaka.</t>
  </si>
  <si>
    <t>OAH-L, dimenzija 425x225 mm</t>
  </si>
  <si>
    <t xml:space="preserve">Izrada i ugradnja u ventilacijski kanal  i vanjski zid usisne rešetke, u protukišnoj izvedbi, sa zaštitnom mrežicom, uljučivo bojenje temeljnom i završnom bojom i vanjska i unutarnja rozeta koje se silikoniziraju na vanjski i unutarnji zid, WSG 315, sa spojnim i ovjesnim elementima, sljedećih dimenzija: </t>
  </si>
  <si>
    <t>Dobava i ugradnja fiksne žaluzije FŽ, dimenzija 585x 450 mm, uključivo i elementi za ugradnju:</t>
  </si>
  <si>
    <t>Dobava i postava novih klupčica od plastificiranoq al. lima r.š. 40 cm na prozorima sa postojećom PVC stolarijom.</t>
  </si>
  <si>
    <t>Dobava i postava vanjskih klupčica od plastificiranoq al. lima r.š. 40 cm na novim PVC prozorima.</t>
  </si>
  <si>
    <t>Ispiranje i dezinfekcija instalacije, u skladu sa standardom DIN 1988 ili jednakovrijedno. Te ispitivanje i pribavljanje atesta o sanitarnoj ispravnosti vode za piće (ispitivanje uzoraka vode kod nadležnog poduzeća).</t>
  </si>
  <si>
    <t>Dobava i montaža kanalizacijskih cijevi s naglavcima, standardnih dužina (0,25 m; 0,5 m; 1,0 m; 2,0 m), koje su izrađene prema DIN 19531 ili jednakovrijedno, od tvrdog PVC-a, uključivo i svi potrebni fazonski komadi, prstenaste "O"-brtve i pričvrsni materijal, sljedećih dimenzija:</t>
  </si>
  <si>
    <t>Dobava i montaža kanalizacijskih cijevi s naglavcima, oblika i dimenzija prema DIN 19531 ili jednakovrijedno, od tvrdog PVC-a, uključivo i svi potrebni fazonski komadi, prstenaste "O" -brtve i pričvrsni materijal, sljedećih dimenzija:</t>
  </si>
  <si>
    <t>Dobava i ugradnja mastolovca - odvajalo masnoća, tip BP FETEX 1P ili jednakovrijedno, za nazivni protok 1 l/s, koji je predviđen za ugradnju u zelenu površinu, s teleskopskim revizijskim oknom s poklopcem za ugradnju u zelenu površinu.</t>
  </si>
  <si>
    <t>Rušenje i iskop postojeće septičke jame uz primjenu građevinskih mjera osiguranja za školu i školsku kotlovnicu te odvoz preostalog sadržaja jame na zbrinjavanje u pročistaču i građevinskog materijala na deponiju.</t>
  </si>
  <si>
    <t>NAPOMENA: Preporučujem da se nabave termostatski radijatorski ventili  s termostatskom glavom "B" za javna mjesta ili slično koje su osigurane protiv nestručnog namještanja.</t>
  </si>
  <si>
    <t xml:space="preserve">Zakretanje postojećih radijatorskih ventila (na preostalim radijatorima u školi) u položaj s vretenom na dolje. </t>
  </si>
  <si>
    <t>Dobava i ugradnja kanalskog filtra, tip LFBR 315 (F7), "Helios" ili jednakovrijedno+B33, sa spojnim i ovjesnim elementima.</t>
  </si>
  <si>
    <t>čć-ć-</t>
  </si>
  <si>
    <t>paušalno</t>
  </si>
  <si>
    <t>Elektroinstalacija potrebna za spajanje strojarskih instalacija centralnog grijanja i ventilacije - radovi i materijal</t>
  </si>
  <si>
    <t>E) ELEKTROINSTALACIJA</t>
  </si>
  <si>
    <t>5. ELEKTROINSTALACIJA</t>
  </si>
  <si>
    <t xml:space="preserve">Dobava i montaža nosača zastave (3 koplja) izrađen od in oxa, 
pločevinom dim. 350 x 250mm debljine 10mm sa 3 privarene 
cijevi svijetlog promjera 45mm (stijenka 6mm) dužine cca 25 cm.
Vanjska pločevina je vidljiva, a unutarnja pločevina se pričvršćuje za drvenu nosivu konstrukciju vanjskog zida. 
Razmak između unutarnje i vanjske pločevine je eea 10 cm
(prilagoditi na licu mjesta). 
</t>
  </si>
  <si>
    <t xml:space="preserve">Izrada i ugradnja vanjske ograde rampe za invalide. Ograda se izvodi od inoxa dužine 12,5 m. Ograda sadrži rukohvate koji su promjera 4 cm, oblikovani na način da se mogu obuhvatiti dlanom, postavljeni na dvije visine – od 60 i od 90 cm, produženi u odnosu na nastupnu plohu rampe za 30 cm, sa zaobljenim završetkom </t>
  </si>
  <si>
    <r>
      <t>Dobava i postava mineralne vune ( u pločama) na pod tavana starog dijela objekta  (</t>
    </r>
    <r>
      <rPr>
        <b/>
        <sz val="12"/>
        <rFont val="Arial"/>
        <family val="2"/>
        <charset val="238"/>
      </rPr>
      <t xml:space="preserve"> S-9)</t>
    </r>
    <r>
      <rPr>
        <sz val="12"/>
        <rFont val="Arial"/>
        <family val="2"/>
      </rPr>
      <t xml:space="preserve"> </t>
    </r>
    <r>
      <rPr>
        <sz val="12"/>
        <rFont val="Arial"/>
        <family val="2"/>
        <charset val="238"/>
      </rPr>
      <t>u dva sloja 8+8 cm, λ</t>
    </r>
    <r>
      <rPr>
        <sz val="12"/>
        <rFont val="Arial"/>
        <family val="2"/>
      </rPr>
      <t xml:space="preserve"> = 0,39W/mK, ispod izolacije se postavlja parna brana, a na izolaciju paropropusna vodonepropusna folija i na foliju zaštita - daska 2,4 cm ili ploče BETONYP 12 mm 
(cementn iverica) Sve uračunati u stavku.</t>
    </r>
  </si>
  <si>
    <r>
      <t xml:space="preserve">Dobava i postava toplinske izolacije AB stropa - I i II KATA </t>
    </r>
    <r>
      <rPr>
        <b/>
        <sz val="12"/>
        <rFont val="Arial"/>
        <family val="2"/>
        <charset val="238"/>
      </rPr>
      <t xml:space="preserve">(S-7)  </t>
    </r>
    <r>
      <rPr>
        <sz val="12"/>
        <rFont val="Arial"/>
        <family val="2"/>
        <charset val="238"/>
      </rPr>
      <t xml:space="preserve"> koja se sastoji mineralne vune  u dva sloja 8+8 cm ( u pločama), λ = 0,39W/mK, ispod izolacije se postavlja parna brana, a na izolaciju paropropusna vodonepropusna folija i na foliju zaštita - daska 2,4 cm ili ploče BETONYP 12 mm (cementna iverica) </t>
    </r>
    <r>
      <rPr>
        <sz val="12"/>
        <rFont val="Arial"/>
        <family val="2"/>
      </rPr>
      <t xml:space="preserve">
Sve uračunati u stavku.</t>
    </r>
  </si>
  <si>
    <t>Izrada i montaža stepenišne ograde od crne bravarije sa vertikalnim prečkama i rukohvatom. U cijenu su uključeni komplet rad i materijal i bojanje ograde.</t>
  </si>
  <si>
    <t>Pokrivanje krovišta utorenim (falc)  glinenim crijepom. U cijenu uključen sav rad i materijal:
- crijep zračnik 10 kom/100 m2
U stavku uključiti dobavu i postavljanje zaštitne mrežice protiv štetočina</t>
  </si>
  <si>
    <t>Rušenje  najstarijeg dijela objekta škole i pregradnih zidova označenih u nacrtu, sortiranje , odvoz  materijala za recikliranje (opeka, drvena građa, crijep) na deponij izvođača radova, odvoz otpadnog materijala na deponij, zatrpavanje podrumskog dijela objekta, čišćenje i planiranje terena. Sve prema projektu uklanjanja dijela građevine.           Opeka sa žbukom cca 77,0 m3, crijep cca 2,5 m3, drvena građa cca 15,5 m3</t>
  </si>
  <si>
    <t xml:space="preserve">Ostakljenje trostruko izolirajuće staklo sa </t>
  </si>
  <si>
    <r>
      <rPr>
        <sz val="11"/>
        <rFont val="Arial"/>
        <family val="2"/>
        <charset val="238"/>
      </rPr>
      <t xml:space="preserve">
Dobava i ugradnja  vanjskih prozora i vrata od od PVC 5 ili više komornih profila u bijeloj boji, okov prvoklasan. Ostakljenje trostruko izolirajuće staklo sa dva stakla niske emisije (Loe-e obloge) . Koeficijent toplinske provodljivosti cijelog prozora max.  Uw=1.1 m²K.
U cijenu uključiti unutarnju PVC prozorsku klupčicu širine 23 cm i vanjsku klupčicu od al plastificiranog lima r.š. 45 cm, obradu špalete s unutarnje strane i bojanje.
Stolarija prema shemi stolarije.                                       </t>
    </r>
    <r>
      <rPr>
        <sz val="12"/>
        <rFont val="Arial"/>
        <family val="2"/>
        <charset val="238"/>
      </rPr>
      <t xml:space="preserve">         </t>
    </r>
    <r>
      <rPr>
        <sz val="12"/>
        <color theme="1"/>
        <rFont val="Arial"/>
        <family val="2"/>
      </rPr>
      <t xml:space="preserve">                                                </t>
    </r>
  </si>
  <si>
    <t>275/130</t>
  </si>
  <si>
    <t>210/210</t>
  </si>
  <si>
    <t>210/160</t>
  </si>
  <si>
    <t>240/130</t>
  </si>
  <si>
    <t>80/100</t>
  </si>
  <si>
    <t>stezaljka za limeni opšav Al fi 8mm - 10 kom</t>
  </si>
  <si>
    <t>obujmica za kišnu vertikalu - 10 kom</t>
  </si>
  <si>
    <t>križna spojnica - 25 kom</t>
  </si>
  <si>
    <t>križna spojnica za Al fi 8mm - 10 kom</t>
  </si>
  <si>
    <t>izrada spoja vijcima - 30 kom</t>
  </si>
  <si>
    <t>krovni nosač hvataljke - 45 kom</t>
  </si>
  <si>
    <t>izrada spoja zavarivanjem - 30 kom</t>
  </si>
  <si>
    <t>povezivanje strojarske opreme, izjednačenje potencijala metalnih masa - 1 kom</t>
  </si>
  <si>
    <t>mjerni uređaj (s mogućnošću daljinske komunikacije) za mjerenje djelatne i jalove energije i snage - 1 kom</t>
  </si>
  <si>
    <t>PLC koncentrator - 1 kom</t>
  </si>
  <si>
    <t>telekomunikacijska usluga i GSM kartica - 1 kom</t>
  </si>
  <si>
    <t>spojni i montažni pribor za ugradnju u postojeći GRO na dolaznu stranu napajanja - 1 kom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</si>
</sst>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 &quot;kn&quot;"/>
    <numFmt numFmtId="165" formatCode="General_)"/>
    <numFmt numFmtId="166" formatCode="#,##0.0"/>
    <numFmt numFmtId="167" formatCode="#,##0.00\ &quot;kn&quot;"/>
    <numFmt numFmtId="168" formatCode="_-* #,##0.00\ [$kn-41A]_-;\-* #,##0.00\ [$kn-41A]_-;_-* &quot;-&quot;??\ [$kn-41A]_-;_-@_-"/>
  </numFmts>
  <fonts count="52">
    <font>
      <sz val="11"/>
      <color theme="1"/>
      <name val="Calibri"/>
      <family val="2"/>
      <charset val="238"/>
      <scheme val="minor"/>
    </font>
    <font>
      <b/>
      <sz val="26"/>
      <color theme="1"/>
      <name val="Calibri"/>
      <family val="2"/>
      <charset val="238"/>
      <scheme val="minor"/>
    </font>
    <font>
      <sz val="22"/>
      <color theme="1"/>
      <name val="Calibri"/>
      <family val="2"/>
      <charset val="238"/>
      <scheme val="minor"/>
    </font>
    <font>
      <b/>
      <sz val="12"/>
      <name val="Arial"/>
      <family val="2"/>
    </font>
    <font>
      <sz val="12"/>
      <name val="Arial"/>
      <family val="2"/>
    </font>
    <font>
      <sz val="12"/>
      <name val="Arial"/>
      <family val="2"/>
      <charset val="238"/>
    </font>
    <font>
      <sz val="14"/>
      <name val="Arial"/>
      <family val="2"/>
    </font>
    <font>
      <b/>
      <sz val="14"/>
      <name val="Arial"/>
      <family val="2"/>
    </font>
    <font>
      <b/>
      <sz val="14"/>
      <name val="Arial"/>
      <family val="2"/>
      <charset val="238"/>
    </font>
    <font>
      <sz val="12"/>
      <color theme="1"/>
      <name val="Calibri"/>
      <family val="2"/>
      <charset val="238"/>
      <scheme val="minor"/>
    </font>
    <font>
      <b/>
      <sz val="12"/>
      <name val="Arial"/>
      <family val="2"/>
      <charset val="238"/>
    </font>
    <font>
      <b/>
      <sz val="14"/>
      <color theme="1"/>
      <name val="Calibri"/>
      <family val="2"/>
      <charset val="238"/>
      <scheme val="minor"/>
    </font>
    <font>
      <sz val="11"/>
      <name val="Arial"/>
      <family val="2"/>
    </font>
    <font>
      <b/>
      <sz val="11"/>
      <name val="Arial"/>
      <family val="2"/>
    </font>
    <font>
      <sz val="18"/>
      <name val="Arial"/>
      <family val="2"/>
    </font>
    <font>
      <sz val="10"/>
      <name val="Arial"/>
      <family val="2"/>
    </font>
    <font>
      <sz val="12"/>
      <color theme="1"/>
      <name val="Arial"/>
      <family val="2"/>
    </font>
    <font>
      <sz val="11"/>
      <color theme="1"/>
      <name val="Arial"/>
      <family val="2"/>
      <charset val="238"/>
    </font>
    <font>
      <sz val="12"/>
      <color theme="1"/>
      <name val="Arial"/>
      <family val="2"/>
      <charset val="238"/>
    </font>
    <font>
      <b/>
      <sz val="12"/>
      <color theme="1"/>
      <name val="Calibri"/>
      <family val="2"/>
      <charset val="238"/>
      <scheme val="minor"/>
    </font>
    <font>
      <sz val="11"/>
      <color rgb="FFFF0000"/>
      <name val="Arial"/>
      <family val="2"/>
    </font>
    <font>
      <sz val="12"/>
      <name val="Calibri"/>
      <family val="2"/>
      <charset val="238"/>
      <scheme val="minor"/>
    </font>
    <font>
      <b/>
      <sz val="13"/>
      <name val="Arial"/>
      <family val="2"/>
      <charset val="238"/>
    </font>
    <font>
      <sz val="12"/>
      <color theme="9" tint="-0.249977111117893"/>
      <name val="Arial"/>
      <family val="2"/>
    </font>
    <font>
      <sz val="11"/>
      <name val="Calibri"/>
      <family val="2"/>
      <charset val="238"/>
      <scheme val="minor"/>
    </font>
    <font>
      <sz val="11"/>
      <name val="Arial"/>
      <family val="2"/>
      <charset val="238"/>
    </font>
    <font>
      <sz val="10"/>
      <name val="Arial"/>
      <family val="2"/>
      <charset val="238"/>
    </font>
    <font>
      <sz val="8"/>
      <name val="Arial"/>
      <family val="2"/>
      <charset val="238"/>
    </font>
    <font>
      <b/>
      <sz val="11"/>
      <name val="Arial"/>
      <family val="2"/>
      <charset val="238"/>
    </font>
    <font>
      <b/>
      <sz val="10"/>
      <name val="Arial"/>
      <family val="2"/>
    </font>
    <font>
      <sz val="10"/>
      <name val="HRBookmanBlack"/>
    </font>
    <font>
      <sz val="10"/>
      <name val="Helv"/>
    </font>
    <font>
      <sz val="9"/>
      <name val="Arial"/>
      <family val="2"/>
    </font>
    <font>
      <b/>
      <sz val="8"/>
      <name val="Arial"/>
      <family val="2"/>
      <charset val="238"/>
    </font>
    <font>
      <sz val="8"/>
      <name val="HRBookmanLight"/>
      <charset val="238"/>
    </font>
    <font>
      <sz val="8"/>
      <name val="Arial"/>
      <family val="2"/>
    </font>
    <font>
      <vertAlign val="superscript"/>
      <sz val="10"/>
      <name val="Arial"/>
      <family val="2"/>
    </font>
    <font>
      <sz val="8"/>
      <name val="Symbol"/>
      <family val="1"/>
      <charset val="2"/>
    </font>
    <font>
      <vertAlign val="superscript"/>
      <sz val="8"/>
      <name val="Arial"/>
      <family val="2"/>
    </font>
    <font>
      <sz val="8"/>
      <name val="Symbol"/>
      <family val="1"/>
    </font>
    <font>
      <b/>
      <sz val="10"/>
      <name val="HRBookmanBlack"/>
    </font>
    <font>
      <b/>
      <sz val="10"/>
      <name val="Arial"/>
      <family val="2"/>
      <charset val="238"/>
    </font>
    <font>
      <sz val="11"/>
      <name val="HRBookmanLight"/>
      <charset val="238"/>
    </font>
    <font>
      <i/>
      <sz val="8"/>
      <name val="Arial"/>
      <family val="2"/>
    </font>
    <font>
      <b/>
      <sz val="8"/>
      <name val="Arial"/>
      <family val="2"/>
    </font>
    <font>
      <b/>
      <sz val="9"/>
      <name val="Arial"/>
      <family val="2"/>
    </font>
    <font>
      <vertAlign val="subscript"/>
      <sz val="10"/>
      <name val="Courier New"/>
      <family val="3"/>
    </font>
    <font>
      <sz val="10"/>
      <name val="Courier New"/>
      <family val="3"/>
    </font>
    <font>
      <sz val="9"/>
      <name val="HRBookmanBlack"/>
      <charset val="238"/>
    </font>
    <font>
      <i/>
      <sz val="9"/>
      <name val="Arial"/>
      <family val="2"/>
    </font>
    <font>
      <sz val="8"/>
      <color indexed="8"/>
      <name val="Arial"/>
      <family val="2"/>
      <charset val="238"/>
    </font>
    <font>
      <b/>
      <sz val="8"/>
      <color indexed="8"/>
      <name val="Arial"/>
      <family val="2"/>
      <charset val="23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thick">
        <color indexed="64"/>
      </right>
      <top style="thin">
        <color indexed="64"/>
      </top>
      <bottom style="thick">
        <color indexed="64"/>
      </bottom>
      <diagonal/>
    </border>
    <border>
      <left/>
      <right/>
      <top style="thin">
        <color indexed="64"/>
      </top>
      <bottom style="thick">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ck">
        <color indexed="64"/>
      </left>
      <right style="thick">
        <color indexed="64"/>
      </right>
      <top/>
      <bottom style="thick">
        <color indexed="64"/>
      </bottom>
      <diagonal/>
    </border>
    <border>
      <left/>
      <right style="thick">
        <color indexed="64"/>
      </right>
      <top/>
      <bottom style="thick">
        <color indexed="64"/>
      </bottom>
      <diagonal/>
    </border>
    <border>
      <left style="thick">
        <color indexed="64"/>
      </left>
      <right style="thick">
        <color indexed="64"/>
      </right>
      <top style="medium">
        <color indexed="64"/>
      </top>
      <bottom/>
      <diagonal/>
    </border>
    <border>
      <left/>
      <right style="thick">
        <color indexed="64"/>
      </right>
      <top/>
      <bottom/>
      <diagonal/>
    </border>
    <border>
      <left style="thick">
        <color indexed="64"/>
      </left>
      <right style="thick">
        <color indexed="64"/>
      </right>
      <top style="thick">
        <color indexed="64"/>
      </top>
      <bottom/>
      <diagonal/>
    </border>
    <border>
      <left/>
      <right/>
      <top/>
      <bottom style="thick">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4">
    <xf numFmtId="0" fontId="0" fillId="0" borderId="0"/>
    <xf numFmtId="0" fontId="26" fillId="0" borderId="0"/>
    <xf numFmtId="43" fontId="26" fillId="0" borderId="0" applyFont="0" applyFill="0" applyBorder="0" applyAlignment="0" applyProtection="0"/>
    <xf numFmtId="0" fontId="26" fillId="0" borderId="0"/>
  </cellStyleXfs>
  <cellXfs count="473">
    <xf numFmtId="0" fontId="0" fillId="0" borderId="0" xfId="0"/>
    <xf numFmtId="0" fontId="0" fillId="0" borderId="0" xfId="0" applyAlignment="1">
      <alignment horizontal="left"/>
    </xf>
    <xf numFmtId="0" fontId="2" fillId="0" borderId="0" xfId="0" applyFont="1" applyAlignment="1"/>
    <xf numFmtId="0" fontId="4" fillId="0" borderId="1" xfId="0" applyFont="1" applyBorder="1" applyAlignment="1"/>
    <xf numFmtId="0" fontId="5" fillId="0" borderId="1" xfId="0" applyFont="1" applyBorder="1" applyAlignment="1">
      <alignment horizontal="left" vertical="justify" wrapText="1"/>
    </xf>
    <xf numFmtId="0" fontId="5" fillId="0" borderId="1" xfId="0" applyFont="1" applyBorder="1" applyAlignment="1">
      <alignment horizontal="center"/>
    </xf>
    <xf numFmtId="2" fontId="5" fillId="0" borderId="1" xfId="0" applyNumberFormat="1" applyFont="1" applyBorder="1"/>
    <xf numFmtId="0" fontId="4" fillId="0" borderId="1" xfId="0" applyFont="1" applyBorder="1" applyAlignment="1">
      <alignment horizontal="justify" vertical="center" wrapText="1"/>
    </xf>
    <xf numFmtId="0" fontId="8" fillId="0" borderId="5" xfId="0" applyFont="1" applyBorder="1"/>
    <xf numFmtId="0" fontId="4" fillId="0" borderId="1" xfId="0" applyFont="1" applyBorder="1" applyAlignment="1">
      <alignment horizontal="left" vertical="center" wrapText="1"/>
    </xf>
    <xf numFmtId="0" fontId="11" fillId="0" borderId="5" xfId="0" applyFont="1" applyBorder="1"/>
    <xf numFmtId="0" fontId="11" fillId="0" borderId="1" xfId="0" applyFont="1" applyBorder="1"/>
    <xf numFmtId="0" fontId="5" fillId="0" borderId="1" xfId="0" applyFont="1" applyBorder="1" applyAlignment="1">
      <alignment horizontal="justify" vertical="center" wrapText="1"/>
    </xf>
    <xf numFmtId="0" fontId="5" fillId="0" borderId="1" xfId="0" applyFont="1" applyBorder="1" applyAlignment="1">
      <alignment horizontal="left" wrapText="1"/>
    </xf>
    <xf numFmtId="0" fontId="5" fillId="0" borderId="0" xfId="0" applyFont="1"/>
    <xf numFmtId="0" fontId="5" fillId="0" borderId="1" xfId="0" applyFont="1" applyBorder="1" applyAlignment="1">
      <alignment horizontal="left" vertical="center" wrapText="1"/>
    </xf>
    <xf numFmtId="0" fontId="5" fillId="0" borderId="1" xfId="0" applyFont="1" applyBorder="1" applyAlignment="1">
      <alignment horizontal="justify" vertical="center"/>
    </xf>
    <xf numFmtId="0" fontId="4" fillId="2" borderId="1" xfId="0" applyFont="1" applyFill="1" applyBorder="1" applyAlignment="1">
      <alignment horizontal="justify" vertical="center" wrapText="1"/>
    </xf>
    <xf numFmtId="0" fontId="15" fillId="0" borderId="1" xfId="0" applyFont="1" applyBorder="1" applyAlignment="1">
      <alignment horizontal="justify" vertical="center" wrapText="1"/>
    </xf>
    <xf numFmtId="0" fontId="0" fillId="0" borderId="0" xfId="0"/>
    <xf numFmtId="0" fontId="4" fillId="0" borderId="1" xfId="0" applyFont="1" applyBorder="1" applyAlignment="1">
      <alignment horizontal="left" wrapText="1"/>
    </xf>
    <xf numFmtId="2" fontId="4" fillId="0" borderId="1" xfId="0" applyNumberFormat="1" applyFont="1" applyBorder="1"/>
    <xf numFmtId="0" fontId="5" fillId="0" borderId="1" xfId="0" applyFont="1" applyBorder="1" applyAlignment="1">
      <alignment horizontal="center" vertical="center"/>
    </xf>
    <xf numFmtId="2" fontId="7" fillId="0" borderId="5" xfId="0" applyNumberFormat="1" applyFont="1" applyBorder="1" applyAlignment="1"/>
    <xf numFmtId="0" fontId="9" fillId="0" borderId="0" xfId="0" applyFont="1"/>
    <xf numFmtId="0" fontId="4" fillId="0" borderId="1" xfId="0" applyFont="1" applyBorder="1" applyAlignment="1">
      <alignment horizontal="justify" vertical="center"/>
    </xf>
    <xf numFmtId="0" fontId="4" fillId="0" borderId="0" xfId="0" applyFont="1"/>
    <xf numFmtId="0" fontId="4" fillId="2" borderId="0" xfId="0" applyFont="1" applyFill="1"/>
    <xf numFmtId="0" fontId="7" fillId="0" borderId="0" xfId="0" applyFont="1" applyBorder="1" applyAlignment="1">
      <alignment horizontal="right"/>
    </xf>
    <xf numFmtId="2" fontId="7" fillId="0" borderId="0" xfId="0" applyNumberFormat="1" applyFont="1" applyBorder="1" applyAlignment="1">
      <alignment horizontal="right"/>
    </xf>
    <xf numFmtId="0" fontId="11" fillId="0" borderId="0" xfId="0" applyFont="1" applyBorder="1"/>
    <xf numFmtId="0" fontId="4" fillId="0" borderId="3" xfId="0" applyFont="1" applyBorder="1" applyAlignment="1">
      <alignment horizontal="justify" vertical="center"/>
    </xf>
    <xf numFmtId="0" fontId="4" fillId="0" borderId="4" xfId="0" applyFont="1" applyBorder="1" applyAlignment="1">
      <alignment horizontal="center"/>
    </xf>
    <xf numFmtId="2" fontId="4" fillId="0" borderId="4" xfId="0" applyNumberFormat="1" applyFont="1" applyBorder="1"/>
    <xf numFmtId="2" fontId="4" fillId="0" borderId="5" xfId="0" applyNumberFormat="1" applyFont="1" applyBorder="1"/>
    <xf numFmtId="0" fontId="4" fillId="0" borderId="1" xfId="0" applyFont="1" applyBorder="1" applyAlignment="1">
      <alignment horizontal="justify" wrapText="1"/>
    </xf>
    <xf numFmtId="2" fontId="3" fillId="0" borderId="1" xfId="0" applyNumberFormat="1" applyFont="1" applyBorder="1"/>
    <xf numFmtId="0" fontId="4" fillId="0" borderId="1" xfId="0" applyFont="1" applyBorder="1"/>
    <xf numFmtId="0" fontId="3" fillId="0" borderId="1" xfId="0" applyFont="1" applyBorder="1" applyAlignment="1">
      <alignment horizontal="right"/>
    </xf>
    <xf numFmtId="0" fontId="0" fillId="0" borderId="0" xfId="0" applyFont="1"/>
    <xf numFmtId="0" fontId="21" fillId="0" borderId="0" xfId="0" applyFont="1"/>
    <xf numFmtId="0" fontId="3" fillId="0" borderId="1" xfId="0" applyFont="1" applyBorder="1" applyAlignment="1">
      <alignment horizontal="justify" vertical="center"/>
    </xf>
    <xf numFmtId="0" fontId="3" fillId="0" borderId="1" xfId="0" applyFont="1" applyBorder="1" applyAlignment="1">
      <alignment horizontal="right" vertical="center"/>
    </xf>
    <xf numFmtId="0" fontId="5" fillId="0" borderId="0" xfId="0" applyFont="1" applyAlignment="1">
      <alignment vertical="justify" wrapText="1"/>
    </xf>
    <xf numFmtId="0" fontId="22" fillId="0" borderId="1" xfId="0" applyFont="1" applyBorder="1" applyAlignment="1">
      <alignment horizontal="center" vertical="center" wrapText="1"/>
    </xf>
    <xf numFmtId="0" fontId="22" fillId="0" borderId="0" xfId="0" applyFont="1" applyAlignment="1">
      <alignment vertical="center" wrapText="1"/>
    </xf>
    <xf numFmtId="0" fontId="5" fillId="0" borderId="1" xfId="0" applyFont="1" applyBorder="1" applyAlignment="1">
      <alignment horizontal="right" vertical="center" wrapText="1"/>
    </xf>
    <xf numFmtId="0" fontId="5" fillId="0" borderId="1" xfId="0" applyFont="1" applyBorder="1" applyAlignment="1">
      <alignment horizontal="justify" vertical="justify" wrapText="1"/>
    </xf>
    <xf numFmtId="2" fontId="5" fillId="0" borderId="1" xfId="0" applyNumberFormat="1" applyFont="1" applyBorder="1" applyAlignment="1">
      <alignment vertical="justify" wrapText="1"/>
    </xf>
    <xf numFmtId="164" fontId="5" fillId="0" borderId="1" xfId="0" applyNumberFormat="1" applyFont="1" applyBorder="1" applyAlignment="1">
      <alignment vertical="justify" wrapText="1"/>
    </xf>
    <xf numFmtId="0" fontId="4" fillId="0" borderId="4" xfId="0" applyFont="1" applyBorder="1" applyAlignment="1">
      <alignment horizontal="justify" vertical="center" wrapText="1"/>
    </xf>
    <xf numFmtId="0" fontId="4" fillId="0" borderId="8" xfId="0" applyFont="1" applyBorder="1" applyAlignment="1">
      <alignment horizontal="center"/>
    </xf>
    <xf numFmtId="2" fontId="4" fillId="0" borderId="8" xfId="0" applyNumberFormat="1" applyFont="1" applyBorder="1"/>
    <xf numFmtId="2" fontId="4" fillId="0" borderId="9" xfId="0" applyNumberFormat="1" applyFont="1" applyBorder="1"/>
    <xf numFmtId="0" fontId="4" fillId="2" borderId="1" xfId="0" applyFont="1" applyFill="1" applyBorder="1" applyAlignment="1">
      <alignment horizontal="center" vertical="center"/>
    </xf>
    <xf numFmtId="0" fontId="4" fillId="2" borderId="1" xfId="0" applyFont="1" applyFill="1" applyBorder="1" applyAlignment="1">
      <alignment horizontal="center"/>
    </xf>
    <xf numFmtId="2" fontId="4" fillId="2" borderId="1" xfId="0" applyNumberFormat="1" applyFont="1" applyFill="1" applyBorder="1"/>
    <xf numFmtId="0" fontId="4" fillId="0" borderId="7" xfId="0" applyFont="1" applyBorder="1" applyAlignment="1">
      <alignment horizontal="center" vertical="center"/>
    </xf>
    <xf numFmtId="0" fontId="4" fillId="2" borderId="1" xfId="0" applyFont="1" applyFill="1" applyBorder="1" applyAlignment="1">
      <alignment horizontal="left" wrapText="1"/>
    </xf>
    <xf numFmtId="0" fontId="0" fillId="2" borderId="0" xfId="0" applyFill="1"/>
    <xf numFmtId="2" fontId="7" fillId="0" borderId="0" xfId="0" applyNumberFormat="1" applyFont="1" applyBorder="1" applyAlignment="1"/>
    <xf numFmtId="2" fontId="23" fillId="0" borderId="1" xfId="0" applyNumberFormat="1" applyFont="1" applyBorder="1"/>
    <xf numFmtId="0" fontId="4" fillId="2" borderId="1" xfId="0" applyFont="1" applyFill="1" applyBorder="1" applyAlignment="1">
      <alignment horizontal="left" vertical="center" wrapText="1"/>
    </xf>
    <xf numFmtId="0" fontId="9" fillId="2" borderId="0" xfId="0" applyFont="1" applyFill="1"/>
    <xf numFmtId="0" fontId="24" fillId="0" borderId="0" xfId="0" applyFont="1"/>
    <xf numFmtId="0" fontId="21" fillId="2" borderId="0" xfId="0" applyFont="1" applyFill="1"/>
    <xf numFmtId="0" fontId="5" fillId="0" borderId="3" xfId="0" applyFont="1" applyBorder="1" applyAlignment="1">
      <alignment vertical="center"/>
    </xf>
    <xf numFmtId="0" fontId="5" fillId="0" borderId="5" xfId="0" applyFont="1" applyBorder="1" applyAlignment="1">
      <alignment vertical="center"/>
    </xf>
    <xf numFmtId="0" fontId="3" fillId="0" borderId="1" xfId="0" applyFont="1" applyBorder="1" applyAlignment="1">
      <alignment horizont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4" fontId="5" fillId="0" borderId="9" xfId="0" applyNumberFormat="1" applyFont="1" applyBorder="1"/>
    <xf numFmtId="4" fontId="3" fillId="0" borderId="9" xfId="0" applyNumberFormat="1" applyFont="1" applyBorder="1"/>
    <xf numFmtId="4" fontId="3" fillId="0" borderId="5" xfId="0" applyNumberFormat="1" applyFont="1" applyBorder="1"/>
    <xf numFmtId="4" fontId="3" fillId="0" borderId="15" xfId="0" applyNumberFormat="1" applyFont="1" applyBorder="1"/>
    <xf numFmtId="0" fontId="27" fillId="0" borderId="0" xfId="1" applyFont="1"/>
    <xf numFmtId="3" fontId="27" fillId="0" borderId="0" xfId="1" applyNumberFormat="1" applyFont="1" applyAlignment="1"/>
    <xf numFmtId="0" fontId="27" fillId="0" borderId="0" xfId="1" applyFont="1" applyAlignment="1">
      <alignment horizontal="right"/>
    </xf>
    <xf numFmtId="49" fontId="27" fillId="0" borderId="0" xfId="1" applyNumberFormat="1" applyFont="1" applyAlignment="1">
      <alignment horizontal="justify" vertical="top"/>
    </xf>
    <xf numFmtId="0" fontId="27" fillId="0" borderId="0" xfId="1" applyFont="1" applyAlignment="1">
      <alignment vertical="top"/>
    </xf>
    <xf numFmtId="0" fontId="13" fillId="0" borderId="0" xfId="1" applyFont="1" applyAlignment="1">
      <alignment vertical="top"/>
    </xf>
    <xf numFmtId="0" fontId="13" fillId="0" borderId="0" xfId="1" applyFont="1"/>
    <xf numFmtId="3" fontId="13" fillId="0" borderId="0" xfId="1" applyNumberFormat="1" applyFont="1" applyAlignment="1"/>
    <xf numFmtId="0" fontId="13" fillId="0" borderId="0" xfId="1" applyFont="1" applyAlignment="1">
      <alignment horizontal="right"/>
    </xf>
    <xf numFmtId="49" fontId="13" fillId="0" borderId="0" xfId="1" applyNumberFormat="1" applyFont="1" applyAlignment="1">
      <alignment horizontal="justify" vertical="top"/>
    </xf>
    <xf numFmtId="2" fontId="27" fillId="0" borderId="0" xfId="1" applyNumberFormat="1" applyFont="1"/>
    <xf numFmtId="0" fontId="29" fillId="0" borderId="0" xfId="1" applyFont="1" applyAlignment="1">
      <alignment vertical="top"/>
    </xf>
    <xf numFmtId="49" fontId="30" fillId="0" borderId="0" xfId="1" applyNumberFormat="1" applyFont="1" applyAlignment="1" applyProtection="1">
      <alignment horizontal="justify" vertical="top" wrapText="1"/>
      <protection locked="0"/>
    </xf>
    <xf numFmtId="0" fontId="4" fillId="0" borderId="0" xfId="1" applyFont="1"/>
    <xf numFmtId="3" fontId="4" fillId="0" borderId="0" xfId="1" applyNumberFormat="1" applyFont="1" applyAlignment="1"/>
    <xf numFmtId="0" fontId="4" fillId="0" borderId="0" xfId="1" applyFont="1" applyAlignment="1">
      <alignment horizontal="right"/>
    </xf>
    <xf numFmtId="49" fontId="4" fillId="0" borderId="0" xfId="1" applyNumberFormat="1" applyFont="1" applyAlignment="1">
      <alignment horizontal="justify" vertical="top"/>
    </xf>
    <xf numFmtId="0" fontId="3" fillId="0" borderId="0" xfId="1" applyFont="1" applyAlignment="1">
      <alignment vertical="top"/>
    </xf>
    <xf numFmtId="0" fontId="15" fillId="0" borderId="0" xfId="1" applyFont="1" applyAlignment="1"/>
    <xf numFmtId="2" fontId="29" fillId="0" borderId="0" xfId="1" applyNumberFormat="1" applyFont="1" applyAlignment="1"/>
    <xf numFmtId="49" fontId="15" fillId="0" borderId="0" xfId="1" quotePrefix="1" applyNumberFormat="1" applyFont="1" applyAlignment="1">
      <alignment horizontal="left"/>
    </xf>
    <xf numFmtId="0" fontId="27" fillId="0" borderId="0" xfId="1" applyFont="1" applyProtection="1">
      <protection locked="0"/>
    </xf>
    <xf numFmtId="3" fontId="27" fillId="0" borderId="0" xfId="1" applyNumberFormat="1" applyFont="1" applyAlignment="1" applyProtection="1">
      <protection locked="0"/>
    </xf>
    <xf numFmtId="0" fontId="27" fillId="0" borderId="0" xfId="1" applyFont="1" applyAlignment="1" applyProtection="1">
      <alignment horizontal="right"/>
      <protection locked="0"/>
    </xf>
    <xf numFmtId="49" fontId="27" fillId="0" borderId="0" xfId="1" applyNumberFormat="1" applyFont="1" applyAlignment="1" applyProtection="1">
      <alignment horizontal="justify" vertical="top"/>
      <protection locked="0"/>
    </xf>
    <xf numFmtId="0" fontId="33" fillId="0" borderId="0" xfId="1" applyFont="1" applyAlignment="1">
      <alignment vertical="top"/>
    </xf>
    <xf numFmtId="3" fontId="27" fillId="0" borderId="0" xfId="1" applyNumberFormat="1" applyFont="1" applyAlignment="1">
      <alignment horizontal="right" wrapText="1"/>
    </xf>
    <xf numFmtId="0" fontId="27" fillId="0" borderId="0" xfId="1" applyFont="1" applyAlignment="1">
      <alignment horizontal="justify" vertical="top" wrapText="1"/>
    </xf>
    <xf numFmtId="49" fontId="27" fillId="0" borderId="0" xfId="1" quotePrefix="1" applyNumberFormat="1" applyFont="1" applyAlignment="1">
      <alignment horizontal="left" vertical="top"/>
    </xf>
    <xf numFmtId="0" fontId="31" fillId="0" borderId="0" xfId="1" applyFont="1"/>
    <xf numFmtId="2" fontId="34" fillId="0" borderId="0" xfId="1" applyNumberFormat="1" applyFont="1"/>
    <xf numFmtId="0" fontId="35" fillId="0" borderId="0" xfId="1" applyFont="1" applyAlignment="1">
      <alignment horizontal="justify" vertical="top"/>
    </xf>
    <xf numFmtId="49" fontId="27" fillId="0" borderId="0" xfId="1" applyNumberFormat="1" applyFont="1" applyAlignment="1">
      <alignment horizontal="left" vertical="top"/>
    </xf>
    <xf numFmtId="0" fontId="31" fillId="0" borderId="0" xfId="1" applyFont="1" applyBorder="1"/>
    <xf numFmtId="0" fontId="35" fillId="0" borderId="0" xfId="1" applyFont="1"/>
    <xf numFmtId="0" fontId="35" fillId="0" borderId="0" xfId="1" applyFont="1" applyAlignment="1">
      <alignment horizontal="right"/>
    </xf>
    <xf numFmtId="0" fontId="35" fillId="0" borderId="0" xfId="1" applyFont="1" applyAlignment="1">
      <alignment horizontal="justify" vertical="top" wrapText="1"/>
    </xf>
    <xf numFmtId="2" fontId="35" fillId="0" borderId="0" xfId="1" applyNumberFormat="1" applyFont="1"/>
    <xf numFmtId="0" fontId="35" fillId="0" borderId="0" xfId="1" applyFont="1" applyAlignment="1">
      <alignment horizontal="right" wrapText="1"/>
    </xf>
    <xf numFmtId="0" fontId="15" fillId="0" borderId="0" xfId="1" applyFont="1" applyBorder="1" applyAlignment="1">
      <alignment horizontal="justify"/>
    </xf>
    <xf numFmtId="0" fontId="15" fillId="0" borderId="4" xfId="1" applyFont="1" applyBorder="1" applyAlignment="1">
      <alignment horizontal="justify"/>
    </xf>
    <xf numFmtId="0" fontId="35" fillId="0" borderId="0" xfId="1" applyFont="1" applyAlignment="1">
      <alignment horizontal="justify"/>
    </xf>
    <xf numFmtId="3" fontId="35" fillId="0" borderId="0" xfId="1" applyNumberFormat="1" applyFont="1" applyAlignment="1">
      <alignment horizontal="right" wrapText="1"/>
    </xf>
    <xf numFmtId="0" fontId="37" fillId="0" borderId="0" xfId="1" applyFont="1" applyAlignment="1">
      <alignment horizontal="justify" vertical="top" wrapText="1"/>
    </xf>
    <xf numFmtId="0" fontId="35" fillId="0" borderId="0" xfId="1" applyFont="1" applyAlignment="1">
      <alignment horizontal="right" vertical="top" wrapText="1"/>
    </xf>
    <xf numFmtId="49" fontId="35" fillId="0" borderId="0" xfId="1" applyNumberFormat="1" applyFont="1" applyAlignment="1">
      <alignment horizontal="justify" vertical="top" wrapText="1"/>
    </xf>
    <xf numFmtId="0" fontId="27" fillId="0" borderId="0" xfId="1" applyFont="1" applyAlignment="1">
      <alignment horizontal="right" vertical="top"/>
    </xf>
    <xf numFmtId="0" fontId="41" fillId="0" borderId="0" xfId="1" applyFont="1" applyAlignment="1">
      <alignment vertical="top"/>
    </xf>
    <xf numFmtId="0" fontId="25" fillId="0" borderId="0" xfId="1" applyFont="1"/>
    <xf numFmtId="0" fontId="42" fillId="0" borderId="0" xfId="1" applyFont="1"/>
    <xf numFmtId="0" fontId="13" fillId="0" borderId="0" xfId="1" applyFont="1" applyAlignment="1">
      <alignment horizontal="left"/>
    </xf>
    <xf numFmtId="0" fontId="27" fillId="0" borderId="0" xfId="1" quotePrefix="1" applyFont="1" applyAlignment="1">
      <alignment horizontal="left" vertical="top"/>
    </xf>
    <xf numFmtId="49" fontId="35" fillId="0" borderId="0" xfId="1" applyNumberFormat="1" applyFont="1" applyAlignment="1">
      <alignment vertical="top"/>
    </xf>
    <xf numFmtId="49" fontId="35" fillId="0" borderId="0" xfId="1" applyNumberFormat="1" applyFont="1" applyAlignment="1">
      <alignment horizontal="right" vertical="top" wrapText="1"/>
    </xf>
    <xf numFmtId="49" fontId="35" fillId="0" borderId="0" xfId="1" applyNumberFormat="1" applyFont="1" applyAlignment="1">
      <alignment horizontal="right" vertical="top"/>
    </xf>
    <xf numFmtId="49" fontId="43" fillId="0" borderId="0" xfId="1" applyNumberFormat="1" applyFont="1" applyAlignment="1">
      <alignment horizontal="right" vertical="top"/>
    </xf>
    <xf numFmtId="2" fontId="27" fillId="0" borderId="0" xfId="1" applyNumberFormat="1" applyFont="1" applyAlignment="1">
      <alignment horizontal="justify" vertical="top" wrapText="1"/>
    </xf>
    <xf numFmtId="2" fontId="31" fillId="0" borderId="0" xfId="1" applyNumberFormat="1" applyFont="1"/>
    <xf numFmtId="0" fontId="35" fillId="0" borderId="0" xfId="1" applyFont="1" applyAlignment="1">
      <alignment horizontal="right" vertical="top"/>
    </xf>
    <xf numFmtId="49" fontId="35" fillId="0" borderId="0" xfId="1" quotePrefix="1" applyNumberFormat="1" applyFont="1" applyAlignment="1">
      <alignment horizontal="left" vertical="top"/>
    </xf>
    <xf numFmtId="49" fontId="35" fillId="0" borderId="0" xfId="1" applyNumberFormat="1" applyFont="1" applyAlignment="1">
      <alignment horizontal="left" vertical="top"/>
    </xf>
    <xf numFmtId="0" fontId="35" fillId="0" borderId="0" xfId="1" quotePrefix="1" applyFont="1" applyAlignment="1">
      <alignment horizontal="justify" vertical="top" wrapText="1"/>
    </xf>
    <xf numFmtId="0" fontId="27" fillId="0" borderId="0" xfId="1" applyFont="1" applyAlignment="1">
      <alignment horizontal="left" vertical="top"/>
    </xf>
    <xf numFmtId="0" fontId="27" fillId="0" borderId="0" xfId="1" quotePrefix="1" applyFont="1" applyAlignment="1">
      <alignment horizontal="justify" vertical="top" wrapText="1"/>
    </xf>
    <xf numFmtId="0" fontId="35" fillId="0" borderId="0" xfId="1" quotePrefix="1" applyFont="1" applyAlignment="1">
      <alignment horizontal="left" vertical="top"/>
    </xf>
    <xf numFmtId="0" fontId="32" fillId="0" borderId="0" xfId="1" applyFont="1"/>
    <xf numFmtId="2" fontId="45" fillId="0" borderId="0" xfId="1" applyNumberFormat="1" applyFont="1"/>
    <xf numFmtId="0" fontId="32" fillId="0" borderId="0" xfId="1" applyFont="1" applyAlignment="1">
      <alignment vertical="top"/>
    </xf>
    <xf numFmtId="4" fontId="27" fillId="0" borderId="0" xfId="1" applyNumberFormat="1" applyFont="1" applyAlignment="1">
      <alignment horizontal="right" wrapText="1"/>
    </xf>
    <xf numFmtId="166" fontId="27" fillId="0" borderId="0" xfId="2" applyNumberFormat="1" applyFont="1" applyAlignment="1">
      <alignment horizontal="right" wrapText="1"/>
    </xf>
    <xf numFmtId="0" fontId="35" fillId="0" borderId="0" xfId="1" applyFont="1" applyAlignment="1"/>
    <xf numFmtId="0" fontId="35" fillId="0" borderId="0" xfId="1" applyFont="1" applyAlignment="1">
      <alignment vertical="top"/>
    </xf>
    <xf numFmtId="4" fontId="35" fillId="0" borderId="0" xfId="1" applyNumberFormat="1" applyFont="1" applyAlignment="1"/>
    <xf numFmtId="4" fontId="32" fillId="0" borderId="0" xfId="1" applyNumberFormat="1" applyFont="1" applyAlignment="1"/>
    <xf numFmtId="0" fontId="32" fillId="0" borderId="0" xfId="1" applyFont="1" applyAlignment="1">
      <alignment horizontal="right"/>
    </xf>
    <xf numFmtId="0" fontId="37" fillId="0" borderId="0" xfId="1" applyFont="1" applyAlignment="1">
      <alignment horizontal="justify"/>
    </xf>
    <xf numFmtId="3" fontId="27" fillId="0" borderId="0" xfId="2" applyNumberFormat="1" applyFont="1" applyAlignment="1">
      <alignment horizontal="right" wrapText="1"/>
    </xf>
    <xf numFmtId="0" fontId="35" fillId="0" borderId="0" xfId="1" applyFont="1" applyAlignment="1" applyProtection="1">
      <alignment horizontal="justify"/>
      <protection locked="0"/>
    </xf>
    <xf numFmtId="0" fontId="35" fillId="0" borderId="0" xfId="1" applyFont="1" applyProtection="1">
      <protection locked="0"/>
    </xf>
    <xf numFmtId="0" fontId="35" fillId="0" borderId="0" xfId="1" applyFont="1" applyAlignment="1" applyProtection="1">
      <alignment horizontal="right"/>
      <protection locked="0"/>
    </xf>
    <xf numFmtId="0" fontId="12" fillId="0" borderId="0" xfId="1" applyFont="1"/>
    <xf numFmtId="4" fontId="12" fillId="0" borderId="0" xfId="1" applyNumberFormat="1" applyFont="1" applyAlignment="1">
      <alignment horizontal="right" wrapText="1"/>
    </xf>
    <xf numFmtId="0" fontId="12" fillId="0" borderId="0" xfId="1" applyFont="1" applyAlignment="1">
      <alignment horizontal="right"/>
    </xf>
    <xf numFmtId="0" fontId="12" fillId="0" borderId="0" xfId="1" applyFont="1" applyAlignment="1">
      <alignment horizontal="justify" vertical="top" wrapText="1"/>
    </xf>
    <xf numFmtId="0" fontId="13" fillId="0" borderId="0" xfId="1" applyFont="1" applyAlignment="1">
      <alignment horizontal="left" vertical="top"/>
    </xf>
    <xf numFmtId="0" fontId="32" fillId="0" borderId="0" xfId="1" applyFont="1" applyAlignment="1">
      <alignment horizontal="justify" vertical="top" wrapText="1"/>
    </xf>
    <xf numFmtId="0" fontId="15" fillId="0" borderId="0" xfId="1" applyFont="1" applyAlignment="1">
      <alignment horizontal="justify"/>
    </xf>
    <xf numFmtId="49" fontId="27" fillId="0" borderId="0" xfId="1" applyNumberFormat="1" applyFont="1" applyAlignment="1">
      <alignment horizontal="justify" vertical="top" wrapText="1"/>
    </xf>
    <xf numFmtId="0" fontId="35" fillId="0" borderId="0" xfId="1" applyFont="1" applyAlignment="1" applyProtection="1">
      <alignment horizontal="justify" vertical="top"/>
      <protection locked="0"/>
    </xf>
    <xf numFmtId="3" fontId="33" fillId="0" borderId="0" xfId="1" applyNumberFormat="1" applyFont="1" applyAlignment="1" applyProtection="1">
      <protection locked="0"/>
    </xf>
    <xf numFmtId="0" fontId="33" fillId="0" borderId="0" xfId="1" applyFont="1" applyAlignment="1" applyProtection="1">
      <alignment horizontal="right"/>
      <protection locked="0"/>
    </xf>
    <xf numFmtId="2" fontId="29" fillId="0" borderId="0" xfId="1" applyNumberFormat="1" applyFont="1"/>
    <xf numFmtId="49" fontId="32" fillId="0" borderId="0" xfId="1" applyNumberFormat="1" applyFont="1" applyAlignment="1">
      <alignment horizontal="justify" vertical="top" wrapText="1"/>
    </xf>
    <xf numFmtId="0" fontId="27" fillId="0" borderId="0" xfId="1" applyFont="1" applyAlignment="1">
      <alignment horizontal="left"/>
    </xf>
    <xf numFmtId="0" fontId="37" fillId="0" borderId="0" xfId="1" applyFont="1" applyAlignment="1">
      <alignment horizontal="justify" vertical="top"/>
    </xf>
    <xf numFmtId="0" fontId="33" fillId="0" borderId="0" xfId="1" applyFont="1"/>
    <xf numFmtId="0" fontId="15" fillId="0" borderId="0" xfId="1" applyFont="1" applyBorder="1"/>
    <xf numFmtId="0" fontId="32" fillId="0" borderId="19" xfId="1" applyFont="1" applyBorder="1"/>
    <xf numFmtId="0" fontId="49" fillId="0" borderId="19" xfId="1" applyFont="1" applyBorder="1" applyAlignment="1">
      <alignment horizontal="right"/>
    </xf>
    <xf numFmtId="3" fontId="32" fillId="0" borderId="19" xfId="1" applyNumberFormat="1" applyFont="1" applyBorder="1" applyAlignment="1"/>
    <xf numFmtId="0" fontId="32" fillId="0" borderId="19" xfId="1" applyFont="1" applyBorder="1" applyAlignment="1">
      <alignment horizontal="right"/>
    </xf>
    <xf numFmtId="49" fontId="32" fillId="0" borderId="19" xfId="1" applyNumberFormat="1" applyFont="1" applyBorder="1" applyAlignment="1">
      <alignment horizontal="justify" vertical="top"/>
    </xf>
    <xf numFmtId="0" fontId="32" fillId="0" borderId="19" xfId="1" applyFont="1" applyBorder="1" applyAlignment="1">
      <alignment vertical="top"/>
    </xf>
    <xf numFmtId="0" fontId="50" fillId="0" borderId="0" xfId="0" applyFont="1" applyAlignment="1">
      <alignment vertical="top"/>
    </xf>
    <xf numFmtId="167" fontId="27" fillId="0" borderId="0" xfId="0" applyNumberFormat="1" applyFont="1" applyAlignment="1">
      <alignment horizontal="center"/>
    </xf>
    <xf numFmtId="4" fontId="27" fillId="0" borderId="0" xfId="0" applyNumberFormat="1" applyFont="1" applyFill="1" applyAlignment="1">
      <alignment horizontal="center"/>
    </xf>
    <xf numFmtId="0" fontId="27" fillId="0" borderId="0" xfId="0" applyFont="1" applyAlignment="1">
      <alignment horizontal="center"/>
    </xf>
    <xf numFmtId="0" fontId="27" fillId="0" borderId="0" xfId="0" applyFont="1" applyAlignment="1">
      <alignment vertical="top"/>
    </xf>
    <xf numFmtId="167" fontId="33" fillId="0" borderId="20" xfId="0" applyNumberFormat="1" applyFont="1" applyBorder="1" applyAlignment="1">
      <alignment horizontal="center" vertical="top" wrapText="1"/>
    </xf>
    <xf numFmtId="4" fontId="27" fillId="0" borderId="21" xfId="0" applyNumberFormat="1" applyFont="1" applyFill="1" applyBorder="1" applyAlignment="1">
      <alignment horizontal="center" vertical="top" wrapText="1"/>
    </xf>
    <xf numFmtId="0" fontId="27" fillId="0" borderId="21" xfId="0" applyFont="1" applyBorder="1" applyAlignment="1">
      <alignment horizontal="center" vertical="top" wrapText="1"/>
    </xf>
    <xf numFmtId="0" fontId="27" fillId="0" borderId="21" xfId="0" applyFont="1" applyBorder="1" applyAlignment="1">
      <alignment horizontal="justify" vertical="top" wrapText="1"/>
    </xf>
    <xf numFmtId="0" fontId="27" fillId="0" borderId="22" xfId="0" applyFont="1" applyBorder="1" applyAlignment="1">
      <alignment horizontal="center" vertical="top" wrapText="1"/>
    </xf>
    <xf numFmtId="167" fontId="33" fillId="0" borderId="23" xfId="0" applyNumberFormat="1" applyFont="1" applyFill="1" applyBorder="1" applyAlignment="1">
      <alignment horizontal="center" vertical="top" wrapText="1"/>
    </xf>
    <xf numFmtId="4" fontId="27" fillId="0" borderId="4" xfId="0" applyNumberFormat="1" applyFont="1" applyFill="1" applyBorder="1" applyAlignment="1">
      <alignment horizontal="center" vertical="top" wrapText="1"/>
    </xf>
    <xf numFmtId="0" fontId="27" fillId="0" borderId="4" xfId="0" applyFont="1" applyBorder="1" applyAlignment="1">
      <alignment horizontal="center" vertical="top" wrapText="1"/>
    </xf>
    <xf numFmtId="0" fontId="27" fillId="0" borderId="4" xfId="0" applyFont="1" applyBorder="1" applyAlignment="1">
      <alignment horizontal="justify" vertical="top" wrapText="1"/>
    </xf>
    <xf numFmtId="0" fontId="27" fillId="0" borderId="24" xfId="0" applyFont="1" applyBorder="1" applyAlignment="1">
      <alignment horizontal="center" vertical="top" wrapText="1"/>
    </xf>
    <xf numFmtId="167" fontId="27" fillId="0" borderId="23" xfId="0" applyNumberFormat="1" applyFont="1" applyBorder="1" applyAlignment="1">
      <alignment horizontal="center" vertical="top" wrapText="1"/>
    </xf>
    <xf numFmtId="167" fontId="27" fillId="0" borderId="25" xfId="0" applyNumberFormat="1" applyFont="1" applyBorder="1" applyAlignment="1">
      <alignment horizontal="center" vertical="top" wrapText="1"/>
    </xf>
    <xf numFmtId="4" fontId="27" fillId="0" borderId="26" xfId="0" applyNumberFormat="1" applyFont="1" applyFill="1" applyBorder="1" applyAlignment="1">
      <alignment horizontal="center" vertical="top" wrapText="1"/>
    </xf>
    <xf numFmtId="0" fontId="27" fillId="0" borderId="26" xfId="0" applyFont="1" applyBorder="1" applyAlignment="1">
      <alignment horizontal="center" vertical="top" wrapText="1"/>
    </xf>
    <xf numFmtId="0" fontId="27" fillId="0" borderId="26" xfId="0" applyFont="1" applyBorder="1" applyAlignment="1">
      <alignment horizontal="justify" vertical="top" wrapText="1"/>
    </xf>
    <xf numFmtId="0" fontId="27" fillId="0" borderId="27" xfId="0" applyFont="1" applyBorder="1" applyAlignment="1">
      <alignment horizontal="center" vertical="top" wrapText="1"/>
    </xf>
    <xf numFmtId="0" fontId="27" fillId="0" borderId="0" xfId="0" applyFont="1" applyBorder="1" applyAlignment="1">
      <alignment horizontal="justify" vertical="top" wrapText="1"/>
    </xf>
    <xf numFmtId="0" fontId="27" fillId="0" borderId="0" xfId="0" applyFont="1" applyBorder="1" applyAlignment="1">
      <alignment horizontal="center" vertical="top" wrapText="1"/>
    </xf>
    <xf numFmtId="167" fontId="33" fillId="0" borderId="16" xfId="0" applyNumberFormat="1" applyFont="1" applyBorder="1" applyAlignment="1">
      <alignment horizontal="center"/>
    </xf>
    <xf numFmtId="4" fontId="27" fillId="0" borderId="17" xfId="0" applyNumberFormat="1" applyFont="1" applyFill="1" applyBorder="1" applyAlignment="1">
      <alignment horizontal="center" vertical="top" wrapText="1"/>
    </xf>
    <xf numFmtId="0" fontId="27" fillId="0" borderId="17" xfId="0" applyFont="1" applyBorder="1" applyAlignment="1">
      <alignment horizontal="center" vertical="top" wrapText="1"/>
    </xf>
    <xf numFmtId="0" fontId="51" fillId="0" borderId="17" xfId="0" applyFont="1" applyBorder="1" applyAlignment="1">
      <alignment horizontal="justify" vertical="top" wrapText="1"/>
    </xf>
    <xf numFmtId="0" fontId="27" fillId="0" borderId="18" xfId="0" applyFont="1" applyBorder="1" applyAlignment="1">
      <alignment horizontal="center" vertical="top" wrapText="1"/>
    </xf>
    <xf numFmtId="167" fontId="27" fillId="0" borderId="16" xfId="0" applyNumberFormat="1" applyFont="1" applyBorder="1" applyAlignment="1">
      <alignment horizontal="center" vertical="top" wrapText="1"/>
    </xf>
    <xf numFmtId="0" fontId="27" fillId="0" borderId="17" xfId="0" applyFont="1" applyBorder="1" applyAlignment="1">
      <alignment horizontal="justify" vertical="top" wrapText="1"/>
    </xf>
    <xf numFmtId="0" fontId="27" fillId="0" borderId="19" xfId="0" applyFont="1" applyBorder="1" applyAlignment="1">
      <alignment horizontal="justify" vertical="top" wrapText="1"/>
    </xf>
    <xf numFmtId="0" fontId="27" fillId="0" borderId="29" xfId="0" applyFont="1" applyBorder="1" applyAlignment="1">
      <alignment vertical="top" wrapText="1"/>
    </xf>
    <xf numFmtId="0" fontId="27" fillId="0" borderId="30" xfId="0" applyFont="1" applyBorder="1" applyAlignment="1">
      <alignment horizontal="justify" vertical="top" wrapText="1"/>
    </xf>
    <xf numFmtId="0" fontId="27" fillId="0" borderId="31" xfId="0" applyFont="1" applyBorder="1" applyAlignment="1">
      <alignment vertical="top" wrapText="1"/>
    </xf>
    <xf numFmtId="0" fontId="27" fillId="0" borderId="32" xfId="0" applyFont="1" applyBorder="1" applyAlignment="1">
      <alignment horizontal="justify" vertical="top" wrapText="1"/>
    </xf>
    <xf numFmtId="0" fontId="27" fillId="0" borderId="33" xfId="0" applyFont="1" applyBorder="1" applyAlignment="1">
      <alignment horizontal="justify" vertical="top" wrapText="1"/>
    </xf>
    <xf numFmtId="167" fontId="50" fillId="0" borderId="0" xfId="0" applyNumberFormat="1" applyFont="1" applyAlignment="1">
      <alignment vertical="top"/>
    </xf>
    <xf numFmtId="167" fontId="27" fillId="0" borderId="0" xfId="0" applyNumberFormat="1" applyFont="1" applyBorder="1" applyAlignment="1">
      <alignment horizontal="center" vertical="top" wrapText="1"/>
    </xf>
    <xf numFmtId="0" fontId="27" fillId="0" borderId="0" xfId="0" applyFont="1" applyBorder="1" applyAlignment="1">
      <alignment horizontal="center"/>
    </xf>
    <xf numFmtId="4" fontId="27" fillId="0" borderId="36" xfId="0" applyNumberFormat="1" applyFont="1" applyFill="1" applyBorder="1" applyAlignment="1">
      <alignment horizontal="center" vertical="top" wrapText="1"/>
    </xf>
    <xf numFmtId="0" fontId="27" fillId="0" borderId="35" xfId="0" applyFont="1" applyBorder="1" applyAlignment="1">
      <alignment horizontal="center" vertical="top" wrapText="1"/>
    </xf>
    <xf numFmtId="4" fontId="27" fillId="0" borderId="38" xfId="0" applyNumberFormat="1" applyFont="1" applyFill="1" applyBorder="1" applyAlignment="1">
      <alignment horizontal="center" vertical="top" wrapText="1"/>
    </xf>
    <xf numFmtId="0" fontId="27" fillId="0" borderId="39" xfId="0" applyFont="1" applyBorder="1" applyAlignment="1">
      <alignment horizontal="center" vertical="top" wrapText="1"/>
    </xf>
    <xf numFmtId="0" fontId="27" fillId="0" borderId="40" xfId="0" applyFont="1" applyBorder="1" applyAlignment="1">
      <alignment horizontal="center" vertical="top" wrapText="1"/>
    </xf>
    <xf numFmtId="4" fontId="27" fillId="0" borderId="0" xfId="0" applyNumberFormat="1" applyFont="1" applyFill="1" applyBorder="1" applyAlignment="1">
      <alignment horizontal="center" vertical="top" wrapText="1"/>
    </xf>
    <xf numFmtId="0" fontId="27" fillId="0" borderId="0" xfId="0" applyFont="1" applyAlignment="1">
      <alignment horizontal="center" vertical="top" wrapText="1"/>
    </xf>
    <xf numFmtId="167" fontId="27" fillId="0" borderId="33" xfId="0" applyNumberFormat="1" applyFont="1" applyBorder="1" applyAlignment="1">
      <alignment horizontal="center" vertical="top" wrapText="1"/>
    </xf>
    <xf numFmtId="0" fontId="50" fillId="0" borderId="33" xfId="0" applyFont="1" applyBorder="1" applyAlignment="1">
      <alignment horizontal="justify" vertical="top" wrapText="1"/>
    </xf>
    <xf numFmtId="168" fontId="27" fillId="2" borderId="41" xfId="0" applyNumberFormat="1" applyFont="1" applyFill="1" applyBorder="1" applyAlignment="1">
      <alignment vertical="top"/>
    </xf>
    <xf numFmtId="168" fontId="27" fillId="0" borderId="42" xfId="0" applyNumberFormat="1" applyFont="1" applyFill="1" applyBorder="1" applyAlignment="1">
      <alignment vertical="top"/>
    </xf>
    <xf numFmtId="0" fontId="27" fillId="2" borderId="42" xfId="0" applyFont="1" applyFill="1" applyBorder="1" applyAlignment="1">
      <alignment vertical="top"/>
    </xf>
    <xf numFmtId="0" fontId="27" fillId="0" borderId="42" xfId="0" applyFont="1" applyFill="1" applyBorder="1" applyAlignment="1">
      <alignment vertical="top"/>
    </xf>
    <xf numFmtId="0" fontId="27" fillId="0" borderId="42" xfId="0" applyFont="1" applyFill="1" applyBorder="1" applyAlignment="1">
      <alignment horizontal="left" vertical="top" wrapText="1"/>
    </xf>
    <xf numFmtId="0" fontId="27" fillId="0" borderId="43" xfId="0" applyFont="1" applyFill="1" applyBorder="1" applyAlignment="1">
      <alignment vertical="top"/>
    </xf>
    <xf numFmtId="168" fontId="27" fillId="2" borderId="44" xfId="0" applyNumberFormat="1" applyFont="1" applyFill="1" applyBorder="1" applyAlignment="1">
      <alignment vertical="top"/>
    </xf>
    <xf numFmtId="168" fontId="27" fillId="0" borderId="2" xfId="0" applyNumberFormat="1" applyFont="1" applyFill="1" applyBorder="1" applyAlignment="1">
      <alignment vertical="top"/>
    </xf>
    <xf numFmtId="0" fontId="27" fillId="2" borderId="2" xfId="0" applyFont="1" applyFill="1" applyBorder="1" applyAlignment="1">
      <alignment vertical="top"/>
    </xf>
    <xf numFmtId="0" fontId="27" fillId="0" borderId="2" xfId="0" applyFont="1" applyFill="1" applyBorder="1" applyAlignment="1">
      <alignment vertical="top"/>
    </xf>
    <xf numFmtId="0" fontId="27" fillId="0" borderId="45" xfId="0" applyFont="1" applyFill="1" applyBorder="1" applyAlignment="1">
      <alignment horizontal="left" vertical="top" wrapText="1"/>
    </xf>
    <xf numFmtId="0" fontId="27" fillId="0" borderId="46" xfId="0" applyFont="1" applyFill="1" applyBorder="1" applyAlignment="1">
      <alignment vertical="top"/>
    </xf>
    <xf numFmtId="168" fontId="27" fillId="2" borderId="47" xfId="0" applyNumberFormat="1" applyFont="1" applyFill="1" applyBorder="1" applyAlignment="1">
      <alignment vertical="top"/>
    </xf>
    <xf numFmtId="168" fontId="27" fillId="0" borderId="48" xfId="0" applyNumberFormat="1" applyFont="1" applyFill="1" applyBorder="1" applyAlignment="1">
      <alignment vertical="top"/>
    </xf>
    <xf numFmtId="0" fontId="27" fillId="2" borderId="48" xfId="0" applyFont="1" applyFill="1" applyBorder="1" applyAlignment="1">
      <alignment vertical="top"/>
    </xf>
    <xf numFmtId="0" fontId="27" fillId="0" borderId="31" xfId="0" applyFont="1" applyFill="1" applyBorder="1" applyAlignment="1">
      <alignment vertical="top"/>
    </xf>
    <xf numFmtId="168" fontId="27" fillId="0" borderId="49" xfId="0" applyNumberFormat="1" applyFont="1" applyFill="1" applyBorder="1" applyAlignment="1"/>
    <xf numFmtId="168" fontId="27" fillId="0" borderId="6" xfId="0" applyNumberFormat="1" applyFont="1" applyFill="1" applyBorder="1" applyAlignment="1"/>
    <xf numFmtId="0" fontId="27" fillId="0" borderId="6" xfId="0" applyFont="1" applyFill="1" applyBorder="1" applyAlignment="1"/>
    <xf numFmtId="0" fontId="27" fillId="0" borderId="50" xfId="0" applyFont="1" applyFill="1" applyBorder="1" applyAlignment="1">
      <alignment vertical="center"/>
    </xf>
    <xf numFmtId="168" fontId="27" fillId="0" borderId="51" xfId="0" applyNumberFormat="1" applyFont="1" applyFill="1" applyBorder="1" applyAlignment="1"/>
    <xf numFmtId="168" fontId="27" fillId="0" borderId="1" xfId="0" applyNumberFormat="1" applyFont="1" applyFill="1" applyBorder="1" applyAlignment="1"/>
    <xf numFmtId="0" fontId="27" fillId="0" borderId="1" xfId="0" applyFont="1" applyFill="1" applyBorder="1" applyAlignment="1"/>
    <xf numFmtId="168" fontId="27" fillId="0" borderId="52" xfId="0" applyNumberFormat="1" applyFont="1" applyFill="1" applyBorder="1" applyAlignment="1"/>
    <xf numFmtId="168" fontId="27" fillId="0" borderId="53" xfId="0" applyNumberFormat="1" applyFont="1" applyFill="1" applyBorder="1" applyAlignment="1"/>
    <xf numFmtId="0" fontId="27" fillId="0" borderId="53" xfId="0" applyFont="1" applyFill="1" applyBorder="1" applyAlignment="1"/>
    <xf numFmtId="0" fontId="27" fillId="0" borderId="46" xfId="0" applyFont="1" applyFill="1" applyBorder="1" applyAlignment="1">
      <alignment vertical="center"/>
    </xf>
    <xf numFmtId="167" fontId="27" fillId="0" borderId="28" xfId="0" applyNumberFormat="1" applyFont="1" applyBorder="1" applyAlignment="1">
      <alignment horizontal="center" vertical="top" wrapText="1"/>
    </xf>
    <xf numFmtId="4" fontId="27" fillId="0" borderId="19" xfId="0" applyNumberFormat="1" applyFont="1" applyFill="1" applyBorder="1" applyAlignment="1">
      <alignment horizontal="center" vertical="top" wrapText="1"/>
    </xf>
    <xf numFmtId="0" fontId="27" fillId="0" borderId="19" xfId="0" applyFont="1" applyBorder="1" applyAlignment="1">
      <alignment horizontal="center" vertical="top" wrapText="1"/>
    </xf>
    <xf numFmtId="167" fontId="27" fillId="0" borderId="32" xfId="0" applyNumberFormat="1" applyFont="1" applyBorder="1" applyAlignment="1">
      <alignment horizontal="center" vertical="top" wrapText="1"/>
    </xf>
    <xf numFmtId="4" fontId="27" fillId="0" borderId="33" xfId="0" applyNumberFormat="1" applyFont="1" applyFill="1" applyBorder="1" applyAlignment="1">
      <alignment horizontal="center" vertical="top" wrapText="1"/>
    </xf>
    <xf numFmtId="0" fontId="27" fillId="0" borderId="33" xfId="0" applyFont="1" applyBorder="1" applyAlignment="1">
      <alignment horizontal="center" vertical="top" wrapText="1"/>
    </xf>
    <xf numFmtId="0" fontId="27" fillId="0" borderId="34" xfId="0" applyFont="1" applyBorder="1" applyAlignment="1">
      <alignment horizontal="center" vertical="top" wrapText="1"/>
    </xf>
    <xf numFmtId="4" fontId="27" fillId="0" borderId="0" xfId="1" applyNumberFormat="1" applyFont="1"/>
    <xf numFmtId="4" fontId="13" fillId="0" borderId="0" xfId="1" applyNumberFormat="1" applyFont="1"/>
    <xf numFmtId="4" fontId="28" fillId="0" borderId="0" xfId="1" applyNumberFormat="1" applyFont="1"/>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4" fillId="0" borderId="2" xfId="0" applyFont="1" applyBorder="1" applyAlignment="1">
      <alignment horizontal="center"/>
    </xf>
    <xf numFmtId="0" fontId="4" fillId="0" borderId="7" xfId="0" applyFont="1" applyBorder="1" applyAlignment="1">
      <alignment horizontal="center"/>
    </xf>
    <xf numFmtId="2" fontId="4" fillId="0" borderId="2" xfId="0" applyNumberFormat="1" applyFont="1" applyBorder="1" applyAlignment="1">
      <alignment horizontal="center"/>
    </xf>
    <xf numFmtId="2" fontId="4" fillId="0" borderId="7" xfId="0" applyNumberFormat="1" applyFont="1" applyBorder="1" applyAlignment="1">
      <alignment horizontal="center"/>
    </xf>
    <xf numFmtId="2" fontId="3" fillId="0" borderId="7" xfId="0" applyNumberFormat="1" applyFont="1" applyBorder="1" applyAlignment="1">
      <alignment horizontal="center"/>
    </xf>
    <xf numFmtId="0" fontId="3" fillId="0" borderId="1" xfId="0" applyFont="1" applyBorder="1" applyAlignment="1">
      <alignment horizont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4" fillId="0" borderId="1" xfId="0" applyFont="1" applyBorder="1" applyAlignment="1">
      <alignment horizontal="center"/>
    </xf>
    <xf numFmtId="0" fontId="5" fillId="0" borderId="1" xfId="0" applyFont="1" applyBorder="1" applyAlignment="1">
      <alignment horizontal="center" vertical="justify" wrapText="1"/>
    </xf>
    <xf numFmtId="0" fontId="4" fillId="0" borderId="1" xfId="0" applyFont="1" applyBorder="1" applyAlignment="1">
      <alignment horizontal="center" vertical="center"/>
    </xf>
    <xf numFmtId="2" fontId="4" fillId="0" borderId="1" xfId="0" applyNumberFormat="1" applyFont="1" applyBorder="1" applyAlignment="1">
      <alignment horizontal="center"/>
    </xf>
    <xf numFmtId="0" fontId="4" fillId="0" borderId="5" xfId="0" applyFont="1" applyBorder="1" applyAlignment="1">
      <alignment horizontal="center" vertical="center"/>
    </xf>
    <xf numFmtId="0" fontId="5" fillId="0" borderId="9" xfId="0" applyFont="1" applyBorder="1"/>
    <xf numFmtId="0" fontId="5" fillId="0" borderId="5" xfId="0" applyFont="1" applyBorder="1"/>
    <xf numFmtId="0" fontId="5" fillId="0" borderId="12" xfId="0" applyFont="1" applyBorder="1"/>
    <xf numFmtId="2" fontId="3" fillId="0" borderId="9" xfId="0" applyNumberFormat="1" applyFont="1" applyBorder="1"/>
    <xf numFmtId="2" fontId="3" fillId="0" borderId="5" xfId="0" applyNumberFormat="1" applyFont="1" applyBorder="1"/>
    <xf numFmtId="2" fontId="3" fillId="0" borderId="15" xfId="0" applyNumberFormat="1" applyFont="1" applyBorder="1"/>
    <xf numFmtId="0" fontId="8" fillId="0" borderId="0" xfId="0" applyFont="1" applyBorder="1" applyAlignment="1">
      <alignment horizontal="right" vertical="center"/>
    </xf>
    <xf numFmtId="2" fontId="8" fillId="0" borderId="0" xfId="0" applyNumberFormat="1" applyFont="1" applyBorder="1" applyAlignment="1">
      <alignment horizontal="right"/>
    </xf>
    <xf numFmtId="0" fontId="8" fillId="0" borderId="0" xfId="0" applyFont="1" applyBorder="1"/>
    <xf numFmtId="4" fontId="0" fillId="0" borderId="0" xfId="0" applyNumberFormat="1"/>
    <xf numFmtId="0" fontId="27" fillId="0" borderId="17" xfId="0" applyFont="1" applyBorder="1" applyAlignment="1">
      <alignment vertical="top" wrapText="1"/>
    </xf>
    <xf numFmtId="165" fontId="35" fillId="0" borderId="0" xfId="1" applyNumberFormat="1" applyFont="1" applyAlignment="1" applyProtection="1">
      <alignment horizontal="justify" vertical="top"/>
    </xf>
    <xf numFmtId="0" fontId="31" fillId="0" borderId="0" xfId="1" applyFont="1" applyAlignment="1"/>
    <xf numFmtId="49" fontId="40" fillId="0" borderId="0" xfId="1" applyNumberFormat="1" applyFont="1" applyAlignment="1" applyProtection="1">
      <alignment horizontal="justify" vertical="top" wrapText="1"/>
      <protection locked="0"/>
    </xf>
    <xf numFmtId="165" fontId="32" fillId="0" borderId="0" xfId="1" applyNumberFormat="1" applyFont="1" applyAlignment="1" applyProtection="1">
      <alignment horizontal="justify" vertical="top"/>
    </xf>
    <xf numFmtId="0" fontId="35" fillId="0" borderId="0" xfId="1" applyFont="1" applyBorder="1" applyAlignment="1">
      <alignment horizontal="justify"/>
    </xf>
    <xf numFmtId="0" fontId="27" fillId="0" borderId="53" xfId="3" applyFont="1" applyFill="1" applyBorder="1" applyAlignment="1">
      <alignment horizontal="left" vertical="top" wrapText="1"/>
    </xf>
    <xf numFmtId="0" fontId="27" fillId="0" borderId="1" xfId="3" applyFont="1" applyFill="1" applyBorder="1" applyAlignment="1">
      <alignment horizontal="left" vertical="top" wrapText="1"/>
    </xf>
    <xf numFmtId="0" fontId="27" fillId="0" borderId="1" xfId="0" applyFont="1" applyFill="1" applyBorder="1" applyAlignment="1">
      <alignment horizontal="left" vertical="top" wrapText="1"/>
    </xf>
    <xf numFmtId="0" fontId="27" fillId="0" borderId="6" xfId="0" applyFont="1" applyFill="1" applyBorder="1" applyAlignment="1">
      <alignment horizontal="left" vertical="top" wrapText="1"/>
    </xf>
    <xf numFmtId="0" fontId="27" fillId="0" borderId="7" xfId="0" applyFont="1" applyFill="1" applyBorder="1" applyAlignment="1">
      <alignment horizontal="left" vertical="top" wrapText="1"/>
    </xf>
    <xf numFmtId="0" fontId="27" fillId="0" borderId="17" xfId="0" applyFont="1" applyBorder="1" applyAlignment="1">
      <alignment vertical="top"/>
    </xf>
    <xf numFmtId="0" fontId="4" fillId="3" borderId="1" xfId="0" applyFont="1" applyFill="1" applyBorder="1" applyAlignment="1">
      <alignment horizontal="center"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xf>
    <xf numFmtId="2" fontId="4" fillId="3" borderId="1" xfId="0" applyNumberFormat="1" applyFont="1" applyFill="1" applyBorder="1"/>
    <xf numFmtId="0" fontId="9" fillId="3" borderId="0" xfId="0" applyFont="1" applyFill="1"/>
    <xf numFmtId="0" fontId="4" fillId="3" borderId="1" xfId="0" applyFont="1" applyFill="1" applyBorder="1" applyAlignment="1">
      <alignment horizontal="justify" vertical="center"/>
    </xf>
    <xf numFmtId="0" fontId="4" fillId="3" borderId="0" xfId="0" applyFont="1" applyFill="1"/>
    <xf numFmtId="0" fontId="12" fillId="3" borderId="1" xfId="0" applyFont="1" applyFill="1" applyBorder="1" applyAlignment="1" applyProtection="1">
      <alignment horizontal="center" vertical="center"/>
    </xf>
    <xf numFmtId="0" fontId="12" fillId="3" borderId="1" xfId="0" applyFont="1" applyFill="1" applyBorder="1" applyAlignment="1" applyProtection="1">
      <alignment horizontal="justify" vertical="center"/>
    </xf>
    <xf numFmtId="0" fontId="12" fillId="3" borderId="1" xfId="0" applyFont="1" applyFill="1" applyBorder="1" applyAlignment="1" applyProtection="1">
      <alignment horizontal="center"/>
    </xf>
    <xf numFmtId="2" fontId="12" fillId="3" borderId="1" xfId="0" applyNumberFormat="1" applyFont="1" applyFill="1" applyBorder="1" applyProtection="1"/>
    <xf numFmtId="0" fontId="13" fillId="3" borderId="1" xfId="0" applyFont="1" applyFill="1" applyBorder="1" applyAlignment="1" applyProtection="1">
      <alignment horizontal="center" vertical="center"/>
    </xf>
    <xf numFmtId="0" fontId="13" fillId="3" borderId="1" xfId="0" applyFont="1" applyFill="1" applyBorder="1" applyAlignment="1" applyProtection="1">
      <alignment horizontal="justify" vertical="center"/>
    </xf>
    <xf numFmtId="0" fontId="13" fillId="3" borderId="1" xfId="0" applyFont="1" applyFill="1" applyBorder="1" applyAlignment="1" applyProtection="1">
      <alignment horizontal="center"/>
    </xf>
    <xf numFmtId="2" fontId="13" fillId="3" borderId="1" xfId="0" applyNumberFormat="1" applyFont="1" applyFill="1" applyBorder="1" applyProtection="1"/>
    <xf numFmtId="0" fontId="12" fillId="3" borderId="1" xfId="0" applyFont="1" applyFill="1" applyBorder="1" applyAlignment="1">
      <alignment horizontal="center" vertical="center"/>
    </xf>
    <xf numFmtId="0" fontId="12" fillId="3" borderId="1" xfId="0" applyFont="1" applyFill="1" applyBorder="1" applyAlignment="1">
      <alignment horizontal="justify" vertical="center"/>
    </xf>
    <xf numFmtId="0" fontId="12" fillId="3" borderId="1" xfId="0" applyFont="1" applyFill="1" applyBorder="1" applyAlignment="1">
      <alignment horizontal="center"/>
    </xf>
    <xf numFmtId="2" fontId="12" fillId="3" borderId="1" xfId="0" applyNumberFormat="1" applyFont="1" applyFill="1" applyBorder="1"/>
    <xf numFmtId="0" fontId="12" fillId="3" borderId="3" xfId="0" applyFont="1" applyFill="1" applyBorder="1" applyAlignment="1" applyProtection="1">
      <alignment horizontal="center" vertical="center"/>
    </xf>
    <xf numFmtId="0" fontId="20" fillId="3" borderId="5" xfId="0" applyFont="1" applyFill="1" applyBorder="1" applyAlignment="1" applyProtection="1">
      <alignment horizontal="justify" vertical="center"/>
    </xf>
    <xf numFmtId="0" fontId="12" fillId="3" borderId="3" xfId="0" applyFont="1" applyFill="1" applyBorder="1" applyAlignment="1" applyProtection="1">
      <alignment horizontal="center"/>
    </xf>
    <xf numFmtId="2" fontId="12" fillId="3" borderId="4" xfId="0" applyNumberFormat="1" applyFont="1" applyFill="1" applyBorder="1" applyProtection="1"/>
    <xf numFmtId="2" fontId="12" fillId="3" borderId="5" xfId="0" applyNumberFormat="1" applyFont="1" applyFill="1" applyBorder="1" applyProtection="1"/>
    <xf numFmtId="0" fontId="8" fillId="3" borderId="5" xfId="0" applyFont="1" applyFill="1" applyBorder="1"/>
    <xf numFmtId="0" fontId="12" fillId="2" borderId="0" xfId="0" applyFont="1" applyFill="1" applyProtection="1"/>
    <xf numFmtId="0" fontId="12" fillId="2" borderId="0" xfId="0" applyFont="1" applyFill="1"/>
    <xf numFmtId="0" fontId="13" fillId="2" borderId="0" xfId="0" applyFont="1" applyFill="1" applyProtection="1"/>
    <xf numFmtId="0" fontId="13" fillId="2" borderId="0" xfId="0" applyFont="1" applyFill="1"/>
    <xf numFmtId="0" fontId="10" fillId="2" borderId="0" xfId="0" applyFont="1" applyFill="1"/>
    <xf numFmtId="0" fontId="4" fillId="3" borderId="1" xfId="0" applyFont="1" applyFill="1" applyBorder="1" applyAlignment="1">
      <alignment horizontal="left" wrapText="1"/>
    </xf>
    <xf numFmtId="0" fontId="5" fillId="3" borderId="1" xfId="0" applyFont="1" applyFill="1" applyBorder="1" applyAlignment="1">
      <alignment horizontal="justify" vertical="center"/>
    </xf>
    <xf numFmtId="0" fontId="27" fillId="3" borderId="0" xfId="0" applyFont="1" applyFill="1" applyBorder="1" applyAlignment="1">
      <alignment horizontal="left" vertical="top" wrapText="1"/>
    </xf>
    <xf numFmtId="0" fontId="27" fillId="3" borderId="0" xfId="0" applyFont="1" applyFill="1" applyBorder="1" applyAlignment="1">
      <alignment horizontal="justify" vertical="top" wrapText="1"/>
    </xf>
    <xf numFmtId="0" fontId="27" fillId="3" borderId="0" xfId="0" applyFont="1" applyFill="1" applyBorder="1" applyAlignment="1">
      <alignment horizontal="center" vertical="top" wrapText="1"/>
    </xf>
    <xf numFmtId="0" fontId="3" fillId="0" borderId="3" xfId="0" applyFont="1" applyBorder="1" applyAlignment="1">
      <alignment horizontal="right" vertical="center"/>
    </xf>
    <xf numFmtId="0" fontId="3" fillId="0" borderId="4" xfId="0" applyFont="1" applyBorder="1" applyAlignment="1">
      <alignment horizontal="right" vertical="center"/>
    </xf>
    <xf numFmtId="4" fontId="3" fillId="0" borderId="3" xfId="0" applyNumberFormat="1" applyFont="1" applyBorder="1" applyAlignment="1">
      <alignment vertical="center"/>
    </xf>
    <xf numFmtId="4" fontId="3" fillId="0" borderId="4" xfId="0" applyNumberFormat="1" applyFont="1" applyBorder="1" applyAlignment="1">
      <alignment vertical="center"/>
    </xf>
    <xf numFmtId="0" fontId="5" fillId="0" borderId="3" xfId="0" applyFont="1" applyBorder="1" applyAlignment="1">
      <alignment vertical="center"/>
    </xf>
    <xf numFmtId="0" fontId="5" fillId="0" borderId="5" xfId="0" applyFont="1" applyBorder="1" applyAlignment="1">
      <alignment vertical="center"/>
    </xf>
    <xf numFmtId="4" fontId="5" fillId="0" borderId="3" xfId="0" applyNumberFormat="1" applyFont="1" applyBorder="1" applyAlignment="1">
      <alignment horizontal="right"/>
    </xf>
    <xf numFmtId="4" fontId="5" fillId="0" borderId="4" xfId="0" applyNumberFormat="1" applyFont="1" applyBorder="1" applyAlignment="1">
      <alignment horizontal="right"/>
    </xf>
    <xf numFmtId="0" fontId="5" fillId="0" borderId="4" xfId="0" applyFont="1" applyBorder="1" applyAlignment="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7" fillId="0" borderId="3" xfId="0" applyFont="1" applyBorder="1" applyAlignment="1">
      <alignment horizontal="right"/>
    </xf>
    <xf numFmtId="0" fontId="7" fillId="0" borderId="5" xfId="0" applyFont="1" applyBorder="1" applyAlignment="1">
      <alignment horizontal="right"/>
    </xf>
    <xf numFmtId="2" fontId="7" fillId="0" borderId="3" xfId="0" applyNumberFormat="1" applyFont="1" applyBorder="1" applyAlignment="1">
      <alignment horizontal="right"/>
    </xf>
    <xf numFmtId="2" fontId="7" fillId="0" borderId="4" xfId="0" applyNumberFormat="1" applyFont="1" applyBorder="1" applyAlignment="1">
      <alignment horizontal="right"/>
    </xf>
    <xf numFmtId="0" fontId="14" fillId="0" borderId="10"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4" fillId="0" borderId="5"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4" fillId="0" borderId="2"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2" fontId="4" fillId="0" borderId="2" xfId="0" applyNumberFormat="1" applyFont="1" applyBorder="1" applyAlignment="1">
      <alignment horizontal="center"/>
    </xf>
    <xf numFmtId="2" fontId="4" fillId="0" borderId="6" xfId="0" applyNumberFormat="1" applyFont="1" applyBorder="1" applyAlignment="1">
      <alignment horizontal="center"/>
    </xf>
    <xf numFmtId="2" fontId="4" fillId="0" borderId="7" xfId="0" applyNumberFormat="1" applyFont="1" applyBorder="1" applyAlignment="1">
      <alignment horizontal="center"/>
    </xf>
    <xf numFmtId="2" fontId="3" fillId="0" borderId="2" xfId="0" applyNumberFormat="1" applyFont="1" applyBorder="1" applyAlignment="1">
      <alignment horizontal="center"/>
    </xf>
    <xf numFmtId="2" fontId="3" fillId="0" borderId="6" xfId="0" applyNumberFormat="1" applyFont="1" applyBorder="1" applyAlignment="1">
      <alignment horizontal="center"/>
    </xf>
    <xf numFmtId="2" fontId="3" fillId="0" borderId="7" xfId="0" applyNumberFormat="1" applyFont="1" applyBorder="1" applyAlignment="1">
      <alignment horizont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22" fillId="0" borderId="1" xfId="0" applyFont="1" applyBorder="1" applyAlignment="1">
      <alignment horizontal="left" vertical="center" wrapText="1"/>
    </xf>
    <xf numFmtId="0" fontId="5" fillId="0" borderId="1" xfId="0" applyFont="1" applyBorder="1" applyAlignment="1">
      <alignment horizontal="center" vertical="justify" wrapText="1"/>
    </xf>
    <xf numFmtId="2" fontId="4" fillId="3" borderId="2" xfId="0" applyNumberFormat="1" applyFont="1" applyFill="1" applyBorder="1" applyAlignment="1">
      <alignment horizontal="center"/>
    </xf>
    <xf numFmtId="2" fontId="4" fillId="3" borderId="6" xfId="0" applyNumberFormat="1" applyFont="1" applyFill="1" applyBorder="1" applyAlignment="1">
      <alignment horizontal="center"/>
    </xf>
    <xf numFmtId="2" fontId="4" fillId="3" borderId="7" xfId="0" applyNumberFormat="1" applyFont="1" applyFill="1" applyBorder="1" applyAlignment="1">
      <alignment horizontal="center"/>
    </xf>
    <xf numFmtId="0" fontId="18" fillId="3" borderId="3" xfId="0" applyFont="1" applyFill="1" applyBorder="1" applyAlignment="1">
      <alignment horizontal="left" vertical="center" wrapText="1"/>
    </xf>
    <xf numFmtId="0" fontId="16" fillId="3" borderId="4"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8" fillId="3" borderId="3" xfId="0" applyFont="1" applyFill="1" applyBorder="1" applyAlignment="1">
      <alignment horizontal="right" vertical="center"/>
    </xf>
    <xf numFmtId="0" fontId="8" fillId="3" borderId="5" xfId="0" applyFont="1" applyFill="1" applyBorder="1" applyAlignment="1">
      <alignment horizontal="right" vertical="center"/>
    </xf>
    <xf numFmtId="2" fontId="8" fillId="3" borderId="3" xfId="0" applyNumberFormat="1" applyFont="1" applyFill="1" applyBorder="1" applyAlignment="1">
      <alignment horizontal="right"/>
    </xf>
    <xf numFmtId="2" fontId="8" fillId="3" borderId="4" xfId="0" applyNumberFormat="1" applyFont="1" applyFill="1" applyBorder="1" applyAlignment="1">
      <alignment horizontal="right"/>
    </xf>
    <xf numFmtId="0" fontId="7" fillId="0" borderId="1" xfId="0" applyFont="1" applyBorder="1" applyAlignment="1">
      <alignment horizontal="right" vertical="center"/>
    </xf>
    <xf numFmtId="2" fontId="7" fillId="0" borderId="1" xfId="0" applyNumberFormat="1" applyFont="1" applyBorder="1" applyAlignment="1">
      <alignment horizontal="right"/>
    </xf>
    <xf numFmtId="0" fontId="3" fillId="3" borderId="2"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4" fillId="3" borderId="2" xfId="0" applyFont="1" applyFill="1" applyBorder="1" applyAlignment="1">
      <alignment horizontal="center"/>
    </xf>
    <xf numFmtId="0" fontId="4" fillId="3" borderId="6" xfId="0" applyFont="1" applyFill="1" applyBorder="1" applyAlignment="1">
      <alignment horizontal="center"/>
    </xf>
    <xf numFmtId="0" fontId="4" fillId="3" borderId="7" xfId="0" applyFont="1" applyFill="1" applyBorder="1" applyAlignment="1">
      <alignment horizont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4" fillId="0" borderId="1" xfId="0" applyFont="1" applyBorder="1" applyAlignment="1">
      <alignment horizontal="center"/>
    </xf>
    <xf numFmtId="2" fontId="4" fillId="0" borderId="1" xfId="0" applyNumberFormat="1" applyFont="1" applyBorder="1" applyAlignment="1">
      <alignment horizontal="center"/>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7" fillId="0" borderId="3" xfId="0" applyFont="1" applyBorder="1" applyAlignment="1">
      <alignment horizontal="right" vertical="center"/>
    </xf>
    <xf numFmtId="0" fontId="7" fillId="0" borderId="1" xfId="0" applyFont="1" applyBorder="1" applyAlignment="1">
      <alignment horizontal="right"/>
    </xf>
    <xf numFmtId="0" fontId="8" fillId="0" borderId="3" xfId="0" applyFont="1" applyBorder="1" applyAlignment="1">
      <alignment horizontal="right" vertical="center"/>
    </xf>
    <xf numFmtId="0" fontId="8" fillId="0" borderId="4" xfId="0" applyFont="1" applyBorder="1" applyAlignment="1">
      <alignment horizontal="right" vertical="center"/>
    </xf>
    <xf numFmtId="2" fontId="8" fillId="0" borderId="3" xfId="0" applyNumberFormat="1" applyFont="1" applyBorder="1" applyAlignment="1">
      <alignment horizontal="right"/>
    </xf>
    <xf numFmtId="2" fontId="8" fillId="0" borderId="4" xfId="0" applyNumberFormat="1" applyFont="1" applyBorder="1" applyAlignment="1">
      <alignment horizontal="right"/>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xf>
    <xf numFmtId="0" fontId="1" fillId="0" borderId="1" xfId="0" applyFont="1" applyBorder="1" applyAlignment="1">
      <alignment horizontal="center"/>
    </xf>
    <xf numFmtId="0" fontId="17" fillId="2" borderId="3" xfId="0" applyFont="1" applyFill="1" applyBorder="1" applyAlignment="1">
      <alignment horizontal="left" vertical="center" wrapText="1"/>
    </xf>
    <xf numFmtId="0" fontId="19" fillId="0" borderId="1" xfId="0" applyFont="1" applyBorder="1" applyAlignment="1">
      <alignment horizontal="center" wrapText="1"/>
    </xf>
    <xf numFmtId="49" fontId="40" fillId="0" borderId="0" xfId="1" applyNumberFormat="1" applyFont="1" applyAlignment="1" applyProtection="1">
      <alignment horizontal="justify" vertical="top" wrapText="1"/>
      <protection locked="0"/>
    </xf>
    <xf numFmtId="0" fontId="31" fillId="0" borderId="0" xfId="1" applyFont="1" applyAlignment="1"/>
    <xf numFmtId="165" fontId="32" fillId="0" borderId="0" xfId="1" applyNumberFormat="1" applyFont="1" applyAlignment="1" applyProtection="1">
      <alignment horizontal="left"/>
    </xf>
    <xf numFmtId="0" fontId="31" fillId="0" borderId="0" xfId="1" applyFont="1" applyAlignment="1">
      <alignment horizontal="left"/>
    </xf>
    <xf numFmtId="49" fontId="48" fillId="0" borderId="0" xfId="1" applyNumberFormat="1" applyFont="1" applyAlignment="1" applyProtection="1">
      <alignment horizontal="justify" vertical="top" wrapText="1"/>
      <protection locked="0"/>
    </xf>
    <xf numFmtId="165" fontId="32" fillId="0" borderId="0" xfId="1" applyNumberFormat="1" applyFont="1" applyAlignment="1" applyProtection="1">
      <alignment horizontal="justify" vertical="top"/>
    </xf>
    <xf numFmtId="165" fontId="35" fillId="0" borderId="0" xfId="1" applyNumberFormat="1" applyFont="1" applyAlignment="1" applyProtection="1">
      <alignment horizontal="justify" vertical="top"/>
    </xf>
    <xf numFmtId="0" fontId="32" fillId="0" borderId="18" xfId="1" applyFont="1" applyBorder="1" applyAlignment="1">
      <alignment horizontal="center" wrapText="1"/>
    </xf>
    <xf numFmtId="0" fontId="32" fillId="0" borderId="17" xfId="1" applyFont="1" applyBorder="1" applyAlignment="1">
      <alignment horizontal="center"/>
    </xf>
    <xf numFmtId="0" fontId="32" fillId="0" borderId="16" xfId="1" applyFont="1" applyBorder="1" applyAlignment="1">
      <alignment horizontal="center"/>
    </xf>
    <xf numFmtId="167" fontId="27" fillId="0" borderId="32" xfId="0" applyNumberFormat="1" applyFont="1" applyBorder="1" applyAlignment="1">
      <alignment horizontal="center" vertical="top" wrapText="1"/>
    </xf>
    <xf numFmtId="167" fontId="27" fillId="0" borderId="28" xfId="0" applyNumberFormat="1" applyFont="1" applyBorder="1" applyAlignment="1">
      <alignment horizontal="center" vertical="top" wrapText="1"/>
    </xf>
    <xf numFmtId="0" fontId="27" fillId="0" borderId="34" xfId="0" applyFont="1" applyBorder="1" applyAlignment="1">
      <alignment horizontal="center" vertical="top" wrapText="1"/>
    </xf>
    <xf numFmtId="0" fontId="27" fillId="0" borderId="29" xfId="0" applyFont="1" applyBorder="1" applyAlignment="1">
      <alignment horizontal="center" vertical="top" wrapText="1"/>
    </xf>
    <xf numFmtId="0" fontId="33" fillId="0" borderId="33" xfId="0" applyFont="1" applyBorder="1" applyAlignment="1">
      <alignment horizontal="center" vertical="top" wrapText="1"/>
    </xf>
    <xf numFmtId="0" fontId="33" fillId="0" borderId="19" xfId="0" applyFont="1" applyBorder="1" applyAlignment="1">
      <alignment horizontal="center" vertical="top" wrapText="1"/>
    </xf>
    <xf numFmtId="0" fontId="27" fillId="0" borderId="33" xfId="0" applyFont="1" applyBorder="1" applyAlignment="1">
      <alignment horizontal="center" vertical="top" wrapText="1"/>
    </xf>
    <xf numFmtId="0" fontId="27" fillId="0" borderId="19" xfId="0" applyFont="1" applyBorder="1" applyAlignment="1">
      <alignment horizontal="center"/>
    </xf>
    <xf numFmtId="0" fontId="27" fillId="0" borderId="19" xfId="0" applyFont="1" applyBorder="1" applyAlignment="1">
      <alignment horizontal="center" vertical="top" wrapText="1"/>
    </xf>
    <xf numFmtId="4" fontId="27" fillId="0" borderId="33" xfId="0" applyNumberFormat="1" applyFont="1" applyFill="1" applyBorder="1" applyAlignment="1">
      <alignment horizontal="center" vertical="top" wrapText="1"/>
    </xf>
    <xf numFmtId="4" fontId="27" fillId="0" borderId="19" xfId="0" applyNumberFormat="1" applyFont="1" applyFill="1" applyBorder="1" applyAlignment="1">
      <alignment horizontal="center" vertical="top" wrapText="1"/>
    </xf>
    <xf numFmtId="0" fontId="27" fillId="0" borderId="39" xfId="0" applyFont="1" applyBorder="1" applyAlignment="1">
      <alignment horizontal="center" vertical="top" wrapText="1"/>
    </xf>
    <xf numFmtId="0" fontId="27" fillId="0" borderId="35" xfId="0" applyFont="1" applyBorder="1" applyAlignment="1">
      <alignment horizontal="center" vertical="top" wrapText="1"/>
    </xf>
    <xf numFmtId="0" fontId="27" fillId="0" borderId="37" xfId="0" applyFont="1" applyBorder="1" applyAlignment="1">
      <alignment horizontal="center" vertical="top" wrapText="1"/>
    </xf>
    <xf numFmtId="0" fontId="27" fillId="0" borderId="35" xfId="0" applyFont="1" applyBorder="1" applyAlignment="1">
      <alignment horizontal="center"/>
    </xf>
    <xf numFmtId="167" fontId="27" fillId="0" borderId="37" xfId="0" applyNumberFormat="1" applyFont="1" applyBorder="1" applyAlignment="1">
      <alignment horizontal="center" vertical="top" wrapText="1"/>
    </xf>
    <xf numFmtId="167" fontId="27" fillId="0" borderId="35" xfId="0" applyNumberFormat="1" applyFont="1" applyBorder="1" applyAlignment="1">
      <alignment horizontal="center" vertical="top" wrapText="1"/>
    </xf>
    <xf numFmtId="0" fontId="51" fillId="0" borderId="0" xfId="0" applyFont="1" applyAlignment="1">
      <alignment horizontal="left" vertical="top" wrapText="1"/>
    </xf>
    <xf numFmtId="0" fontId="51" fillId="0" borderId="40" xfId="0" applyFont="1" applyBorder="1" applyAlignment="1">
      <alignment horizontal="left" vertical="top" wrapText="1"/>
    </xf>
    <xf numFmtId="0" fontId="27" fillId="0" borderId="0" xfId="0" applyFont="1" applyAlignment="1">
      <alignment horizontal="center" vertical="top" wrapText="1"/>
    </xf>
    <xf numFmtId="0" fontId="27" fillId="0" borderId="40" xfId="0" applyFont="1" applyBorder="1" applyAlignment="1">
      <alignment horizontal="center" vertical="top" wrapText="1"/>
    </xf>
    <xf numFmtId="4" fontId="27" fillId="0" borderId="0" xfId="0" applyNumberFormat="1" applyFont="1" applyFill="1" applyBorder="1" applyAlignment="1">
      <alignment horizontal="center" vertical="top" wrapText="1"/>
    </xf>
    <xf numFmtId="4" fontId="27" fillId="0" borderId="40" xfId="0" applyNumberFormat="1" applyFont="1" applyFill="1" applyBorder="1" applyAlignment="1">
      <alignment horizontal="center" vertical="top" wrapText="1"/>
    </xf>
    <xf numFmtId="167" fontId="27" fillId="0" borderId="0" xfId="0" applyNumberFormat="1" applyFont="1" applyAlignment="1">
      <alignment horizontal="center" vertical="top" wrapText="1"/>
    </xf>
    <xf numFmtId="167" fontId="27" fillId="0" borderId="40" xfId="0" applyNumberFormat="1" applyFont="1" applyBorder="1" applyAlignment="1">
      <alignment horizontal="center" vertical="top" wrapText="1"/>
    </xf>
    <xf numFmtId="0" fontId="3" fillId="0" borderId="5" xfId="0" applyFont="1" applyBorder="1" applyAlignment="1">
      <alignment vertical="center"/>
    </xf>
  </cellXfs>
  <cellStyles count="4">
    <cellStyle name="Normal_MP.2002.Prilog 1" xfId="3" xr:uid="{00000000-0005-0000-0000-000001000000}"/>
    <cellStyle name="Normalno" xfId="0" builtinId="0"/>
    <cellStyle name="Normalno 2" xfId="1" xr:uid="{00000000-0005-0000-0000-000002000000}"/>
    <cellStyle name="Zarez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xdr:col>
      <xdr:colOff>2490107</xdr:colOff>
      <xdr:row>3</xdr:row>
      <xdr:rowOff>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890157" y="2925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twoCellAnchor>
    <xdr:from>
      <xdr:col>0</xdr:col>
      <xdr:colOff>40821</xdr:colOff>
      <xdr:row>50</xdr:row>
      <xdr:rowOff>68035</xdr:rowOff>
    </xdr:from>
    <xdr:to>
      <xdr:col>6</xdr:col>
      <xdr:colOff>13607</xdr:colOff>
      <xdr:row>100</xdr:row>
      <xdr:rowOff>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0821" y="51845935"/>
          <a:ext cx="6640286" cy="11361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a:effectLst/>
          </a:endParaRPr>
        </a:p>
        <a:p>
          <a:endParaRPr lang="hr-HR">
            <a:effectLst/>
          </a:endParaRPr>
        </a:p>
        <a:p>
          <a:r>
            <a:rPr lang="en-AU" sz="1100" b="1">
              <a:solidFill>
                <a:schemeClr val="dk1"/>
              </a:solidFill>
              <a:effectLst/>
              <a:latin typeface="+mn-lt"/>
              <a:ea typeface="+mn-ea"/>
              <a:cs typeface="+mn-cs"/>
            </a:rPr>
            <a:t>UKLANJANJE I ZBRINJAVANJE POKROVA I ZIDNIH OBLOGA OD AZBESTNO-CEMENTNIH PLOČA</a:t>
          </a:r>
          <a:endParaRPr lang="hr-HR">
            <a:effectLst/>
          </a:endParaRPr>
        </a:p>
        <a:p>
          <a:r>
            <a:rPr lang="en-AU" sz="1100">
              <a:solidFill>
                <a:schemeClr val="dk1"/>
              </a:solidFill>
              <a:effectLst/>
              <a:latin typeface="+mn-lt"/>
              <a:ea typeface="+mn-ea"/>
              <a:cs typeface="+mn-cs"/>
            </a:rPr>
            <a:t> </a:t>
          </a:r>
          <a:endParaRPr lang="hr-HR">
            <a:effectLst/>
          </a:endParaRPr>
        </a:p>
        <a:p>
          <a:r>
            <a:rPr lang="en-AU" sz="1100">
              <a:solidFill>
                <a:schemeClr val="dk1"/>
              </a:solidFill>
              <a:effectLst/>
              <a:latin typeface="+mn-lt"/>
              <a:ea typeface="+mn-ea"/>
              <a:cs typeface="+mn-cs"/>
            </a:rPr>
            <a:t>Na zgradi škole je postojeći pokrov od azbestno-cementnih valovitih ploča, posebno opasnih po zdravlje.  Osim pokrova, azbestno-cementne ploče su ugrađene i u višeslojne montažne elemente vanjskih zidova.</a:t>
          </a:r>
          <a:endParaRPr lang="hr-HR">
            <a:effectLst/>
          </a:endParaRPr>
        </a:p>
        <a:p>
          <a:r>
            <a:rPr lang="en-AU" sz="1100">
              <a:solidFill>
                <a:schemeClr val="dk1"/>
              </a:solidFill>
              <a:effectLst/>
              <a:latin typeface="+mn-lt"/>
              <a:ea typeface="+mn-ea"/>
              <a:cs typeface="+mn-cs"/>
            </a:rPr>
            <a:t>Ploče treba demontirati i deponirati na ovlaštenom deponiju, strogo se pridržavajući Pravilnika o načinu i postupcima gospodarenja otpadom koji sadrži azbest (NN042/2007), kao i Naputka o postupanju s otpadom koji sadrži azbest (natemelju članka17. i članka 18. Zakona o sustavu državne uprave– Narodne novine, br. 75/93. i članka 3.b Zakona o otpadu – Narodne novine br.178/04., 111/06. i 60/08.). </a:t>
          </a:r>
          <a:endParaRPr lang="hr-HR">
            <a:effectLst/>
          </a:endParaRPr>
        </a:p>
        <a:p>
          <a:r>
            <a:rPr lang="en-AU" sz="1100">
              <a:solidFill>
                <a:schemeClr val="dk1"/>
              </a:solidFill>
              <a:effectLst/>
              <a:latin typeface="+mn-lt"/>
              <a:ea typeface="+mn-ea"/>
              <a:cs typeface="+mn-cs"/>
            </a:rPr>
            <a:t>Ponuđači se trebaju detaljno informirati o svim postupcima, radnjama, aktivnostima, educiranju svojih djelatnika itd, vezano uz provedbu mjera iz navedenih podzakonskih akata, koje obavezno trebaju primjeniti prilikom izvođenja radova, a što je sve potrebno uključiti u cijenu predmetnih troškovničkih stavki. Provedba mjera će se strogo kontrolirati od strane stručnog nadzora, od povjerenika za zaštitu na radu, kao i od ovlaštenih tijela državne uprave. </a:t>
          </a:r>
          <a:endParaRPr lang="hr-HR">
            <a:effectLst/>
          </a:endParaRPr>
        </a:p>
        <a:p>
          <a:r>
            <a:rPr lang="en-AU" sz="1100">
              <a:solidFill>
                <a:schemeClr val="dk1"/>
              </a:solidFill>
              <a:effectLst/>
              <a:latin typeface="+mn-lt"/>
              <a:ea typeface="+mn-ea"/>
              <a:cs typeface="+mn-cs"/>
            </a:rPr>
            <a:t> </a:t>
          </a:r>
          <a:endParaRPr lang="hr-HR">
            <a:effectLst/>
          </a:endParaRPr>
        </a:p>
        <a:p>
          <a:r>
            <a:rPr lang="en-AU" sz="1100">
              <a:solidFill>
                <a:schemeClr val="dk1"/>
              </a:solidFill>
              <a:effectLst/>
              <a:latin typeface="+mn-lt"/>
              <a:ea typeface="+mn-ea"/>
              <a:cs typeface="+mn-cs"/>
            </a:rPr>
            <a:t> </a:t>
          </a:r>
          <a:endParaRPr lang="hr-HR">
            <a:effectLst/>
          </a:endParaRPr>
        </a:p>
        <a:p>
          <a:r>
            <a:rPr lang="en-AU" sz="1100">
              <a:solidFill>
                <a:schemeClr val="dk1"/>
              </a:solidFill>
              <a:effectLst/>
              <a:latin typeface="+mn-lt"/>
              <a:ea typeface="+mn-ea"/>
              <a:cs typeface="+mn-cs"/>
            </a:rPr>
            <a:t>Demontaža i zbrinjavanje postojećeg pokrova od valovitih ''salonit'' ploča (azbest cementne ploče). </a:t>
          </a:r>
          <a:endParaRPr lang="hr-HR">
            <a:effectLst/>
          </a:endParaRPr>
        </a:p>
        <a:p>
          <a:r>
            <a:rPr lang="en-AU" sz="1100">
              <a:solidFill>
                <a:schemeClr val="dk1"/>
              </a:solidFill>
              <a:effectLst/>
              <a:latin typeface="+mn-lt"/>
              <a:ea typeface="+mn-ea"/>
              <a:cs typeface="+mn-cs"/>
            </a:rPr>
            <a:t>Prije početka radova kontaktirati ovlaštenog skupljača za građevinski otpad koji sadržava azbest, popis ovlaštenih na stranicama Ministarstva zaštite okoliša i i prirode, radi eventualnog preuzimanja ambalaže u koju se zapakiraju demontirane krovne ploče.</a:t>
          </a:r>
          <a:endParaRPr lang="hr-HR">
            <a:effectLst/>
          </a:endParaRPr>
        </a:p>
        <a:p>
          <a:r>
            <a:rPr lang="en-AU" sz="1100">
              <a:solidFill>
                <a:schemeClr val="dk1"/>
              </a:solidFill>
              <a:effectLst/>
              <a:latin typeface="+mn-lt"/>
              <a:ea typeface="+mn-ea"/>
              <a:cs typeface="+mn-cs"/>
            </a:rPr>
            <a:t>Prije početka radova treba se područje izvođenja zaštititi te spriječiti pristup neovlaštenim osobama.Svi sistemi ventilacije, grijanja/hlađenja ili klimatizacije moraju se privremeno isključiti. Ostaju isključeni za cijelo vrijeme dok se ne završe svi radovi predviđeni ovom troškovničkom stavkom.</a:t>
          </a:r>
          <a:endParaRPr lang="hr-HR">
            <a:effectLst/>
          </a:endParaRPr>
        </a:p>
        <a:p>
          <a:r>
            <a:rPr lang="en-AU" sz="1100">
              <a:solidFill>
                <a:schemeClr val="dk1"/>
              </a:solidFill>
              <a:effectLst/>
              <a:latin typeface="+mn-lt"/>
              <a:ea typeface="+mn-ea"/>
              <a:cs typeface="+mn-cs"/>
            </a:rPr>
            <a:t>Osoblje koje izvodi radove mora nositi zaštitnu masku za nos i usta te zaštitnu odjeću. </a:t>
          </a:r>
          <a:endParaRPr lang="hr-HR">
            <a:effectLst/>
          </a:endParaRPr>
        </a:p>
        <a:p>
          <a:r>
            <a:rPr lang="en-AU" sz="1100">
              <a:solidFill>
                <a:schemeClr val="dk1"/>
              </a:solidFill>
              <a:effectLst/>
              <a:latin typeface="+mn-lt"/>
              <a:ea typeface="+mn-ea"/>
              <a:cs typeface="+mn-cs"/>
            </a:rPr>
            <a:t> </a:t>
          </a:r>
          <a:endParaRPr lang="hr-HR">
            <a:effectLst/>
          </a:endParaRPr>
        </a:p>
        <a:p>
          <a:r>
            <a:rPr lang="en-AU" sz="1100" u="sng">
              <a:solidFill>
                <a:schemeClr val="dk1"/>
              </a:solidFill>
              <a:effectLst/>
              <a:latin typeface="+mn-lt"/>
              <a:ea typeface="+mn-ea"/>
              <a:cs typeface="+mn-cs"/>
            </a:rPr>
            <a:t>Radovi se ne smiju izvoditi za vrijeme nastave.</a:t>
          </a:r>
          <a:endParaRPr lang="hr-HR">
            <a:effectLst/>
          </a:endParaRPr>
        </a:p>
        <a:p>
          <a:r>
            <a:rPr lang="en-AU" sz="1100">
              <a:solidFill>
                <a:schemeClr val="dk1"/>
              </a:solidFill>
              <a:effectLst/>
              <a:latin typeface="+mn-lt"/>
              <a:ea typeface="+mn-ea"/>
              <a:cs typeface="+mn-cs"/>
            </a:rPr>
            <a:t> </a:t>
          </a:r>
          <a:endParaRPr lang="hr-HR">
            <a:effectLst/>
          </a:endParaRPr>
        </a:p>
        <a:p>
          <a:r>
            <a:rPr lang="en-AU" sz="1100">
              <a:solidFill>
                <a:schemeClr val="dk1"/>
              </a:solidFill>
              <a:effectLst/>
              <a:latin typeface="+mn-lt"/>
              <a:ea typeface="+mn-ea"/>
              <a:cs typeface="+mn-cs"/>
            </a:rPr>
            <a:t>Vinilnu emulziju na bazi vinilnog polimera kao VINAVIL 03V ili jednakovrijedan proizvod, treba razrijediti s 25% vode.</a:t>
          </a:r>
          <a:endParaRPr lang="hr-HR">
            <a:effectLst/>
          </a:endParaRPr>
        </a:p>
        <a:p>
          <a:r>
            <a:rPr lang="en-AU" sz="1100">
              <a:solidFill>
                <a:schemeClr val="dk1"/>
              </a:solidFill>
              <a:effectLst/>
              <a:latin typeface="+mn-lt"/>
              <a:ea typeface="+mn-ea"/>
              <a:cs typeface="+mn-cs"/>
            </a:rPr>
            <a:t>Nanošenje razrijeđene emulzije ravnomjerno pumpom pod niskim pritiskom ili špricanjem preko cijele površine krovnih valovitih ploča.</a:t>
          </a:r>
          <a:endParaRPr lang="hr-HR">
            <a:effectLst/>
          </a:endParaRPr>
        </a:p>
        <a:p>
          <a:r>
            <a:rPr lang="en-AU" sz="1100">
              <a:solidFill>
                <a:schemeClr val="dk1"/>
              </a:solidFill>
              <a:effectLst/>
              <a:latin typeface="+mn-lt"/>
              <a:ea typeface="+mn-ea"/>
              <a:cs typeface="+mn-cs"/>
            </a:rPr>
            <a:t>Nije dopušteno špricanje pod visokim pritiskom. Azbestna vlakna koja su se nakupila u odvodima potrebno je namočiti tako da nastane gusta smjesa koju se može odstraniti lopaticom u polietilen vreću (PE). Vreća se mora nepropusno zatvoriti ili zalijepiti. </a:t>
          </a:r>
          <a:endParaRPr lang="hr-HR">
            <a:effectLst/>
          </a:endParaRPr>
        </a:p>
        <a:p>
          <a:r>
            <a:rPr lang="en-AU" sz="1100">
              <a:solidFill>
                <a:schemeClr val="dk1"/>
              </a:solidFill>
              <a:effectLst/>
              <a:latin typeface="+mn-lt"/>
              <a:ea typeface="+mn-ea"/>
              <a:cs typeface="+mn-cs"/>
            </a:rPr>
            <a:t>(upisati jednakovrijedan proizvod)</a:t>
          </a:r>
          <a:endParaRPr lang="hr-HR">
            <a:effectLst/>
          </a:endParaRPr>
        </a:p>
        <a:p>
          <a:r>
            <a:rPr lang="en-AU" sz="1100">
              <a:solidFill>
                <a:schemeClr val="dk1"/>
              </a:solidFill>
              <a:effectLst/>
              <a:latin typeface="+mn-lt"/>
              <a:ea typeface="+mn-ea"/>
              <a:cs typeface="+mn-cs"/>
            </a:rPr>
            <a:t>Izrada plana uklanjanja materijala koji sadrži azbest  - prema čl. 7 Pravilnika o načinu i postupcima gospodarenja otpadom koji sadrži azbest (NN 042/2007). Primjena svih potrebnih mjera zaštite zdravlja i sigurnosti radnika te obveza upotrebe posebne zaštitne opreme sukladno posebnim propisima o zaštiti na radu.</a:t>
          </a:r>
          <a:endParaRPr lang="hr-HR">
            <a:effectLst/>
          </a:endParaRPr>
        </a:p>
        <a:p>
          <a:r>
            <a:rPr lang="en-AU" sz="1100">
              <a:solidFill>
                <a:schemeClr val="dk1"/>
              </a:solidFill>
              <a:effectLst/>
              <a:latin typeface="+mn-lt"/>
              <a:ea typeface="+mn-ea"/>
              <a:cs typeface="+mn-cs"/>
            </a:rPr>
            <a:t> </a:t>
          </a:r>
          <a:endParaRPr lang="hr-HR">
            <a:effectLst/>
          </a:endParaRPr>
        </a:p>
        <a:p>
          <a:r>
            <a:rPr lang="en-AU" sz="1100">
              <a:solidFill>
                <a:schemeClr val="dk1"/>
              </a:solidFill>
              <a:effectLst/>
              <a:latin typeface="+mn-lt"/>
              <a:ea typeface="+mn-ea"/>
              <a:cs typeface="+mn-cs"/>
            </a:rPr>
            <a:t>Demontaža azbest-cementnih ploča. Ploče se pri uklanjanju moraju dignuti, a ne smiju se čupati ili lomiti. Kuke, vijke ili čavle s kojima su ploče bile učvršćene valja ukloniti tako da se pri tom ploče ne oštećuju. Kada se uklone elementi učvršćenja, ploča se mora osigurati od klizanja. Pri demontaži se ne smiju rabiti svrdla, pile ili alati za kidanje s velikom brzinom. Ako se ploče ne mogu ukloniti bez uporabe alata, važno je da se upotrebljavaju isključivo ručna oruđa ili mehanička pomagala za obradu azbestcementa s ugrađenim sisaljkama koje imaju HEPA filtre. Ploče se ne smiju vući preko rubova i preko drugih elemenata.</a:t>
          </a:r>
          <a:endParaRPr lang="hr-HR">
            <a:effectLst/>
          </a:endParaRPr>
        </a:p>
        <a:p>
          <a:r>
            <a:rPr lang="en-AU" sz="1100">
              <a:solidFill>
                <a:schemeClr val="dk1"/>
              </a:solidFill>
              <a:effectLst/>
              <a:latin typeface="+mn-lt"/>
              <a:ea typeface="+mn-ea"/>
              <a:cs typeface="+mn-cs"/>
            </a:rPr>
            <a:t> </a:t>
          </a:r>
          <a:endParaRPr lang="hr-HR">
            <a:effectLst/>
          </a:endParaRPr>
        </a:p>
        <a:p>
          <a:r>
            <a:rPr lang="en-AU" sz="1100">
              <a:solidFill>
                <a:schemeClr val="dk1"/>
              </a:solidFill>
              <a:effectLst/>
              <a:latin typeface="+mn-lt"/>
              <a:ea typeface="+mn-ea"/>
              <a:cs typeface="+mn-cs"/>
            </a:rPr>
            <a:t>Uklonjene se ploče ne smiju bacati s krova. Na tlo se spuštaju primjerenim dizalima. Vertikalni transport je uključen u cijenu stavku. Demontaža sljemenjaka i svih fazonskih komada uključena je u krovne površine i ne obračunava se posebno.</a:t>
          </a:r>
          <a:endParaRPr lang="hr-HR">
            <a:effectLst/>
          </a:endParaRPr>
        </a:p>
        <a:p>
          <a:r>
            <a:rPr lang="en-AU" sz="1100">
              <a:solidFill>
                <a:schemeClr val="dk1"/>
              </a:solidFill>
              <a:effectLst/>
              <a:latin typeface="+mn-lt"/>
              <a:ea typeface="+mn-ea"/>
              <a:cs typeface="+mn-cs"/>
            </a:rPr>
            <a:t> </a:t>
          </a:r>
          <a:endParaRPr lang="hr-HR">
            <a:effectLst/>
          </a:endParaRPr>
        </a:p>
        <a:p>
          <a:r>
            <a:rPr lang="en-AU" sz="1100">
              <a:solidFill>
                <a:schemeClr val="dk1"/>
              </a:solidFill>
              <a:effectLst/>
              <a:latin typeface="+mn-lt"/>
              <a:ea typeface="+mn-ea"/>
              <a:cs typeface="+mn-cs"/>
            </a:rPr>
            <a:t>Priprema ploča za transport. Ploče slagati u predviđenu ambalažu (ovlaštene tvrtke za odvoz) ili pripremiti za transport na sljedeći način; ploče slagati na drvenu paletu, potom se sve ovija polietilenskom folijom minimalne debljine 0,4 mm (potrebno oviti i ispod i iznad palete, dakle potpuno zapakirati sa svih strana). Folija se nepropusno zalijepi ljepljivim trakama. </a:t>
          </a:r>
          <a:endParaRPr lang="hr-HR">
            <a:effectLst/>
          </a:endParaRPr>
        </a:p>
        <a:p>
          <a:r>
            <a:rPr lang="en-AU" sz="1100">
              <a:solidFill>
                <a:schemeClr val="dk1"/>
              </a:solidFill>
              <a:effectLst/>
              <a:latin typeface="+mn-lt"/>
              <a:ea typeface="+mn-ea"/>
              <a:cs typeface="+mn-cs"/>
            </a:rPr>
            <a:t> </a:t>
          </a:r>
          <a:endParaRPr lang="hr-HR">
            <a:effectLst/>
          </a:endParaRPr>
        </a:p>
        <a:p>
          <a:r>
            <a:rPr lang="en-AU" sz="1100">
              <a:solidFill>
                <a:schemeClr val="dk1"/>
              </a:solidFill>
              <a:effectLst/>
              <a:latin typeface="+mn-lt"/>
              <a:ea typeface="+mn-ea"/>
              <a:cs typeface="+mn-cs"/>
            </a:rPr>
            <a:t>Transport ploča na ovlašteni deponij. Izvodi ovlaštena tvrtka kako je gore navedeno. Troškove transporta podmiruje izvođač radova i predviđaju se ovom stavkom. Važno je pri samoj dostavi da se dobije evidencijski list o postupanju s otpadom koji je dokaz o isporuci azbestnoga otpada. Evidencijski list i dokaz o izvršenom transportu čuvati na gradilištu do okončanja radova i staviti na raspolaganje ovlaštenim osobama na njihov zahtjev.</a:t>
          </a:r>
          <a:endParaRPr lang="hr-HR">
            <a:effectLst/>
          </a:endParaRPr>
        </a:p>
        <a:p>
          <a:r>
            <a:rPr lang="en-AU" sz="1100">
              <a:solidFill>
                <a:schemeClr val="dk1"/>
              </a:solidFill>
              <a:effectLst/>
              <a:latin typeface="+mn-lt"/>
              <a:ea typeface="+mn-ea"/>
              <a:cs typeface="+mn-cs"/>
            </a:rPr>
            <a:t> </a:t>
          </a:r>
          <a:endParaRPr lang="hr-HR">
            <a:effectLst/>
          </a:endParaRPr>
        </a:p>
        <a:p>
          <a:r>
            <a:rPr lang="en-AU" sz="1100">
              <a:solidFill>
                <a:schemeClr val="dk1"/>
              </a:solidFill>
              <a:effectLst/>
              <a:latin typeface="+mn-lt"/>
              <a:ea typeface="+mn-ea"/>
              <a:cs typeface="+mn-cs"/>
            </a:rPr>
            <a:t>Krovnu konstrukciju, grede, oplatu, pod tavana, odvodnu limariju, nakon uklanjanja ploča potrebno je pažljivo očistiti usisavačem koji ima HEPA filtar. Nakon toga sve elemente krovne konstrukcije dobro prebrisati mokrim krpama. Upotrijebljene se krpe nakon obavljenoga posla odlažu u PE vreću. Voda u posudama u kojima su se prale krpe mora se nakon čišćenja izliti u odvod preko mokre krpe koja služi kao filtar. I ta se krpa zatim odlaže u PE vreću. Područje s kojega su se uklanjale ploče, mora se dobro pregledati da još negdje ne bi ostali otpaci. Vreće s otpadom i krpama zapakirati u još jednu PE vreću, nepropusno zalijepiti i zalijepiti natpis AZBESTNI OTPAD, također skupa s pločama predati tvrtki ovlaštenoj za zbrinjavanje azbestnog otpada.</a:t>
          </a:r>
          <a:endParaRPr lang="hr-HR">
            <a:effectLst/>
          </a:endParaRPr>
        </a:p>
        <a:p>
          <a:r>
            <a:rPr lang="en-AU" sz="1100">
              <a:solidFill>
                <a:schemeClr val="dk1"/>
              </a:solidFill>
              <a:effectLst/>
              <a:latin typeface="+mn-lt"/>
              <a:ea typeface="+mn-ea"/>
              <a:cs typeface="+mn-cs"/>
            </a:rPr>
            <a:t> </a:t>
          </a:r>
          <a:endParaRPr lang="hr-HR">
            <a:effectLst/>
          </a:endParaRPr>
        </a:p>
        <a:p>
          <a:endParaRPr lang="hr-HR"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2490107</xdr:colOff>
      <xdr:row>0</xdr:row>
      <xdr:rowOff>0</xdr:rowOff>
    </xdr:from>
    <xdr:ext cx="184731" cy="264560"/>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318532"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9"/>
  <sheetViews>
    <sheetView tabSelected="1" topLeftCell="A97" zoomScale="85" zoomScaleNormal="85" zoomScalePageLayoutView="70" workbookViewId="0">
      <selection activeCell="E104" sqref="E104"/>
    </sheetView>
  </sheetViews>
  <sheetFormatPr defaultColWidth="9.109375" defaultRowHeight="14.4"/>
  <cols>
    <col min="1" max="1" width="5.5546875" style="19" bestFit="1" customWidth="1"/>
    <col min="2" max="2" width="40.6640625" style="19" customWidth="1"/>
    <col min="3" max="3" width="6.6640625" style="19" bestFit="1" customWidth="1"/>
    <col min="4" max="4" width="12.33203125" style="19" bestFit="1" customWidth="1"/>
    <col min="5" max="5" width="13" style="19" bestFit="1" customWidth="1"/>
    <col min="6" max="6" width="14.88671875" style="19" bestFit="1" customWidth="1"/>
    <col min="7" max="16384" width="9.109375" style="19"/>
  </cols>
  <sheetData>
    <row r="1" spans="1:9">
      <c r="B1" s="1"/>
    </row>
    <row r="2" spans="1:9">
      <c r="B2" s="1"/>
    </row>
    <row r="3" spans="1:9">
      <c r="B3" s="1"/>
    </row>
    <row r="4" spans="1:9">
      <c r="B4" s="1"/>
    </row>
    <row r="5" spans="1:9">
      <c r="B5" s="1"/>
    </row>
    <row r="6" spans="1:9">
      <c r="B6" s="1"/>
    </row>
    <row r="7" spans="1:9" ht="15" customHeight="1">
      <c r="A7" s="434" t="s">
        <v>176</v>
      </c>
      <c r="B7" s="434"/>
      <c r="C7" s="434"/>
      <c r="D7" s="434"/>
      <c r="E7" s="434"/>
      <c r="F7" s="434"/>
      <c r="G7" s="2"/>
      <c r="H7" s="2"/>
      <c r="I7" s="2"/>
    </row>
    <row r="8" spans="1:9" ht="15" customHeight="1">
      <c r="A8" s="434"/>
      <c r="B8" s="434"/>
      <c r="C8" s="434"/>
      <c r="D8" s="434"/>
      <c r="E8" s="434"/>
      <c r="F8" s="434"/>
      <c r="G8" s="2"/>
      <c r="H8" s="2"/>
      <c r="I8" s="2"/>
    </row>
    <row r="9" spans="1:9">
      <c r="B9" s="1"/>
    </row>
    <row r="10" spans="1:9">
      <c r="B10" s="1"/>
    </row>
    <row r="11" spans="1:9">
      <c r="B11" s="1"/>
    </row>
    <row r="12" spans="1:9" s="26" customFormat="1" ht="261" customHeight="1">
      <c r="A12" s="282"/>
      <c r="B12" s="435" t="s">
        <v>92</v>
      </c>
      <c r="C12" s="417"/>
      <c r="D12" s="417"/>
      <c r="E12" s="417"/>
      <c r="F12" s="418"/>
    </row>
    <row r="13" spans="1:9" ht="15" customHeight="1">
      <c r="A13" s="436" t="s">
        <v>91</v>
      </c>
      <c r="B13" s="434"/>
      <c r="C13" s="434"/>
      <c r="D13" s="434"/>
      <c r="E13" s="434"/>
      <c r="F13" s="434"/>
      <c r="G13" s="2"/>
      <c r="H13" s="2"/>
      <c r="I13" s="2"/>
    </row>
    <row r="14" spans="1:9">
      <c r="B14" s="1"/>
    </row>
    <row r="15" spans="1:9" ht="15.6">
      <c r="A15" s="275"/>
      <c r="B15" s="279" t="s">
        <v>0</v>
      </c>
      <c r="C15" s="3"/>
      <c r="D15" s="278" t="s">
        <v>1</v>
      </c>
      <c r="E15" s="278" t="s">
        <v>2</v>
      </c>
      <c r="F15" s="278" t="s">
        <v>3</v>
      </c>
    </row>
    <row r="16" spans="1:9" ht="15.75" customHeight="1">
      <c r="A16" s="412" t="s">
        <v>4</v>
      </c>
      <c r="B16" s="413" t="s">
        <v>5</v>
      </c>
      <c r="C16" s="433"/>
      <c r="D16" s="433"/>
      <c r="E16" s="433"/>
      <c r="F16" s="433"/>
    </row>
    <row r="17" spans="1:6" ht="15.75" customHeight="1">
      <c r="A17" s="412"/>
      <c r="B17" s="413"/>
      <c r="C17" s="433"/>
      <c r="D17" s="433"/>
      <c r="E17" s="433"/>
      <c r="F17" s="433"/>
    </row>
    <row r="18" spans="1:6" ht="6.75" customHeight="1">
      <c r="A18" s="412"/>
      <c r="B18" s="413"/>
      <c r="C18" s="433"/>
      <c r="D18" s="433"/>
      <c r="E18" s="433"/>
      <c r="F18" s="433"/>
    </row>
    <row r="19" spans="1:6" ht="62.25" customHeight="1">
      <c r="A19" s="282" t="s">
        <v>6</v>
      </c>
      <c r="B19" s="20" t="s">
        <v>99</v>
      </c>
      <c r="C19" s="280" t="s">
        <v>14</v>
      </c>
      <c r="D19" s="21">
        <v>90</v>
      </c>
      <c r="E19" s="21"/>
      <c r="F19" s="21">
        <f t="shared" ref="F19:F43" si="0">D19*E19</f>
        <v>0</v>
      </c>
    </row>
    <row r="20" spans="1:6" ht="62.25" customHeight="1">
      <c r="A20" s="282" t="s">
        <v>9</v>
      </c>
      <c r="B20" s="20" t="s">
        <v>7</v>
      </c>
      <c r="C20" s="280" t="s">
        <v>8</v>
      </c>
      <c r="D20" s="21">
        <v>97</v>
      </c>
      <c r="E20" s="21"/>
      <c r="F20" s="21">
        <f t="shared" si="0"/>
        <v>0</v>
      </c>
    </row>
    <row r="21" spans="1:6" ht="45.6">
      <c r="A21" s="282" t="s">
        <v>11</v>
      </c>
      <c r="B21" s="20" t="s">
        <v>10</v>
      </c>
      <c r="C21" s="280" t="s">
        <v>8</v>
      </c>
      <c r="D21" s="21">
        <v>148</v>
      </c>
      <c r="E21" s="21"/>
      <c r="F21" s="21">
        <f t="shared" si="0"/>
        <v>0</v>
      </c>
    </row>
    <row r="22" spans="1:6" ht="51" customHeight="1">
      <c r="A22" s="282" t="s">
        <v>34</v>
      </c>
      <c r="B22" s="20" t="s">
        <v>95</v>
      </c>
      <c r="C22" s="280" t="s">
        <v>8</v>
      </c>
      <c r="D22" s="21">
        <v>160</v>
      </c>
      <c r="E22" s="21"/>
      <c r="F22" s="21">
        <f t="shared" si="0"/>
        <v>0</v>
      </c>
    </row>
    <row r="23" spans="1:6" ht="53.25" customHeight="1">
      <c r="A23" s="282" t="s">
        <v>31</v>
      </c>
      <c r="B23" s="20" t="s">
        <v>100</v>
      </c>
      <c r="C23" s="280" t="s">
        <v>13</v>
      </c>
      <c r="D23" s="21">
        <v>10</v>
      </c>
      <c r="E23" s="21"/>
      <c r="F23" s="21">
        <f t="shared" si="0"/>
        <v>0</v>
      </c>
    </row>
    <row r="24" spans="1:6" ht="30.6">
      <c r="A24" s="282" t="s">
        <v>52</v>
      </c>
      <c r="B24" s="20" t="s">
        <v>12</v>
      </c>
      <c r="C24" s="280" t="s">
        <v>8</v>
      </c>
      <c r="D24" s="21">
        <v>92</v>
      </c>
      <c r="E24" s="21"/>
      <c r="F24" s="21">
        <f t="shared" si="0"/>
        <v>0</v>
      </c>
    </row>
    <row r="25" spans="1:6" ht="60.6">
      <c r="A25" s="282" t="s">
        <v>53</v>
      </c>
      <c r="B25" s="20" t="s">
        <v>96</v>
      </c>
      <c r="C25" s="280" t="s">
        <v>14</v>
      </c>
      <c r="D25" s="21">
        <v>678</v>
      </c>
      <c r="E25" s="21"/>
      <c r="F25" s="21">
        <f t="shared" si="0"/>
        <v>0</v>
      </c>
    </row>
    <row r="26" spans="1:6" ht="60.6">
      <c r="A26" s="282" t="s">
        <v>15</v>
      </c>
      <c r="B26" s="20" t="s">
        <v>152</v>
      </c>
      <c r="C26" s="280" t="s">
        <v>13</v>
      </c>
      <c r="D26" s="21">
        <v>3</v>
      </c>
      <c r="E26" s="21"/>
      <c r="F26" s="21">
        <f t="shared" si="0"/>
        <v>0</v>
      </c>
    </row>
    <row r="27" spans="1:6" ht="78.75" customHeight="1">
      <c r="A27" s="282" t="s">
        <v>17</v>
      </c>
      <c r="B27" s="20" t="s">
        <v>153</v>
      </c>
      <c r="C27" s="280" t="s">
        <v>13</v>
      </c>
      <c r="D27" s="21">
        <v>2</v>
      </c>
      <c r="E27" s="21"/>
      <c r="F27" s="21">
        <f t="shared" si="0"/>
        <v>0</v>
      </c>
    </row>
    <row r="28" spans="1:6" ht="45.6">
      <c r="A28" s="282" t="s">
        <v>19</v>
      </c>
      <c r="B28" s="20" t="s">
        <v>16</v>
      </c>
      <c r="C28" s="280" t="s">
        <v>13</v>
      </c>
      <c r="D28" s="21">
        <v>4</v>
      </c>
      <c r="E28" s="21"/>
      <c r="F28" s="21">
        <f t="shared" si="0"/>
        <v>0</v>
      </c>
    </row>
    <row r="29" spans="1:6" ht="45.75" customHeight="1">
      <c r="A29" s="282" t="s">
        <v>21</v>
      </c>
      <c r="B29" s="20" t="s">
        <v>121</v>
      </c>
      <c r="C29" s="280" t="s">
        <v>18</v>
      </c>
      <c r="D29" s="21">
        <v>60</v>
      </c>
      <c r="E29" s="21"/>
      <c r="F29" s="21">
        <f t="shared" si="0"/>
        <v>0</v>
      </c>
    </row>
    <row r="30" spans="1:6" s="39" customFormat="1" ht="69.75" customHeight="1">
      <c r="A30" s="282" t="s">
        <v>22</v>
      </c>
      <c r="B30" s="13" t="s">
        <v>122</v>
      </c>
      <c r="C30" s="280" t="s">
        <v>13</v>
      </c>
      <c r="D30" s="21">
        <v>12</v>
      </c>
      <c r="E30" s="21"/>
      <c r="F30" s="21">
        <f t="shared" si="0"/>
        <v>0</v>
      </c>
    </row>
    <row r="31" spans="1:6" s="39" customFormat="1" ht="68.25" customHeight="1">
      <c r="A31" s="282" t="s">
        <v>23</v>
      </c>
      <c r="B31" s="13" t="s">
        <v>124</v>
      </c>
      <c r="C31" s="280" t="s">
        <v>13</v>
      </c>
      <c r="D31" s="21">
        <v>4</v>
      </c>
      <c r="E31" s="21"/>
      <c r="F31" s="21">
        <f t="shared" si="0"/>
        <v>0</v>
      </c>
    </row>
    <row r="32" spans="1:6" s="39" customFormat="1" ht="71.25" customHeight="1">
      <c r="A32" s="282" t="s">
        <v>89</v>
      </c>
      <c r="B32" s="13" t="s">
        <v>123</v>
      </c>
      <c r="C32" s="280" t="s">
        <v>13</v>
      </c>
      <c r="D32" s="21">
        <v>15</v>
      </c>
      <c r="E32" s="21"/>
      <c r="F32" s="21">
        <f t="shared" si="0"/>
        <v>0</v>
      </c>
    </row>
    <row r="33" spans="1:6" s="39" customFormat="1" ht="60.75" customHeight="1">
      <c r="A33" s="282" t="s">
        <v>66</v>
      </c>
      <c r="B33" s="13" t="s">
        <v>102</v>
      </c>
      <c r="C33" s="280" t="s">
        <v>13</v>
      </c>
      <c r="D33" s="21">
        <v>1</v>
      </c>
      <c r="E33" s="21"/>
      <c r="F33" s="21">
        <f t="shared" si="0"/>
        <v>0</v>
      </c>
    </row>
    <row r="34" spans="1:6" ht="99.75" customHeight="1">
      <c r="A34" s="282" t="s">
        <v>67</v>
      </c>
      <c r="B34" s="20" t="s">
        <v>97</v>
      </c>
      <c r="C34" s="280" t="s">
        <v>14</v>
      </c>
      <c r="D34" s="61">
        <v>141</v>
      </c>
      <c r="E34" s="21"/>
      <c r="F34" s="21">
        <f t="shared" si="0"/>
        <v>0</v>
      </c>
    </row>
    <row r="35" spans="1:6" ht="98.25" customHeight="1">
      <c r="A35" s="282" t="s">
        <v>67</v>
      </c>
      <c r="B35" s="20" t="s">
        <v>98</v>
      </c>
      <c r="C35" s="280" t="s">
        <v>14</v>
      </c>
      <c r="D35" s="61">
        <v>92.3</v>
      </c>
      <c r="E35" s="21"/>
      <c r="F35" s="21">
        <f t="shared" si="0"/>
        <v>0</v>
      </c>
    </row>
    <row r="36" spans="1:6" ht="70.5" customHeight="1">
      <c r="A36" s="282" t="s">
        <v>68</v>
      </c>
      <c r="B36" s="20" t="s">
        <v>141</v>
      </c>
      <c r="C36" s="280" t="s">
        <v>14</v>
      </c>
      <c r="D36" s="61">
        <v>210</v>
      </c>
      <c r="E36" s="21"/>
      <c r="F36" s="21">
        <f t="shared" si="0"/>
        <v>0</v>
      </c>
    </row>
    <row r="37" spans="1:6" ht="80.25" customHeight="1">
      <c r="A37" s="282" t="s">
        <v>157</v>
      </c>
      <c r="B37" s="20" t="s">
        <v>154</v>
      </c>
      <c r="C37" s="280" t="s">
        <v>14</v>
      </c>
      <c r="D37" s="61">
        <v>210</v>
      </c>
      <c r="E37" s="21"/>
      <c r="F37" s="21">
        <f t="shared" si="0"/>
        <v>0</v>
      </c>
    </row>
    <row r="38" spans="1:6" s="59" customFormat="1" ht="30.6">
      <c r="A38" s="54" t="s">
        <v>25</v>
      </c>
      <c r="B38" s="58" t="s">
        <v>155</v>
      </c>
      <c r="C38" s="55" t="s">
        <v>14</v>
      </c>
      <c r="D38" s="56">
        <v>683</v>
      </c>
      <c r="E38" s="56"/>
      <c r="F38" s="56">
        <f t="shared" si="0"/>
        <v>0</v>
      </c>
    </row>
    <row r="39" spans="1:6" ht="45.6">
      <c r="A39" s="282" t="s">
        <v>26</v>
      </c>
      <c r="B39" s="20" t="s">
        <v>156</v>
      </c>
      <c r="C39" s="280" t="s">
        <v>14</v>
      </c>
      <c r="D39" s="61">
        <v>30</v>
      </c>
      <c r="E39" s="21"/>
      <c r="F39" s="21">
        <f t="shared" si="0"/>
        <v>0</v>
      </c>
    </row>
    <row r="40" spans="1:6" ht="55.5" customHeight="1">
      <c r="A40" s="282" t="s">
        <v>158</v>
      </c>
      <c r="B40" s="337" t="s">
        <v>101</v>
      </c>
      <c r="C40" s="309" t="s">
        <v>24</v>
      </c>
      <c r="D40" s="310">
        <v>1</v>
      </c>
      <c r="E40" s="310"/>
      <c r="F40" s="310">
        <f t="shared" si="0"/>
        <v>0</v>
      </c>
    </row>
    <row r="41" spans="1:6" s="39" customFormat="1" ht="60" customHeight="1">
      <c r="A41" s="22" t="s">
        <v>160</v>
      </c>
      <c r="B41" s="13" t="s">
        <v>159</v>
      </c>
      <c r="C41" s="280" t="s">
        <v>14</v>
      </c>
      <c r="D41" s="61">
        <v>24</v>
      </c>
      <c r="E41" s="21"/>
      <c r="F41" s="21">
        <f t="shared" si="0"/>
        <v>0</v>
      </c>
    </row>
    <row r="42" spans="1:6" ht="30">
      <c r="A42" s="22" t="s">
        <v>161</v>
      </c>
      <c r="B42" s="4" t="s">
        <v>27</v>
      </c>
      <c r="C42" s="5" t="s">
        <v>13</v>
      </c>
      <c r="D42" s="6">
        <v>1</v>
      </c>
      <c r="E42" s="6"/>
      <c r="F42" s="6">
        <f t="shared" si="0"/>
        <v>0</v>
      </c>
    </row>
    <row r="43" spans="1:6" ht="30">
      <c r="A43" s="22" t="s">
        <v>162</v>
      </c>
      <c r="B43" s="4" t="s">
        <v>28</v>
      </c>
      <c r="C43" s="5" t="s">
        <v>8</v>
      </c>
      <c r="D43" s="6">
        <v>420</v>
      </c>
      <c r="E43" s="6"/>
      <c r="F43" s="6">
        <f t="shared" si="0"/>
        <v>0</v>
      </c>
    </row>
    <row r="44" spans="1:6" ht="17.399999999999999">
      <c r="A44" s="428"/>
      <c r="B44" s="428"/>
      <c r="C44" s="429"/>
      <c r="D44" s="429"/>
      <c r="E44" s="429"/>
      <c r="F44" s="429"/>
    </row>
    <row r="45" spans="1:6" ht="17.399999999999999">
      <c r="A45" s="423" t="s">
        <v>29</v>
      </c>
      <c r="B45" s="355"/>
      <c r="C45" s="357">
        <f>SUM(F19:F43)</f>
        <v>0</v>
      </c>
      <c r="D45" s="358"/>
      <c r="E45" s="358"/>
      <c r="F45" s="23" t="s">
        <v>30</v>
      </c>
    </row>
    <row r="46" spans="1:6" ht="17.399999999999999">
      <c r="A46" s="28"/>
      <c r="B46" s="28"/>
      <c r="C46" s="29"/>
      <c r="D46" s="29"/>
      <c r="E46" s="29"/>
      <c r="F46" s="60"/>
    </row>
    <row r="47" spans="1:6" ht="17.399999999999999">
      <c r="A47" s="28"/>
      <c r="B47" s="28"/>
      <c r="C47" s="29"/>
      <c r="D47" s="29"/>
      <c r="E47" s="29"/>
      <c r="F47" s="60"/>
    </row>
    <row r="48" spans="1:6" ht="17.399999999999999">
      <c r="A48" s="28"/>
      <c r="B48" s="28"/>
      <c r="C48" s="29"/>
      <c r="D48" s="29"/>
      <c r="E48" s="29"/>
      <c r="F48" s="60"/>
    </row>
    <row r="49" spans="1:6" ht="17.399999999999999">
      <c r="A49" s="28"/>
      <c r="B49" s="28"/>
      <c r="C49" s="29"/>
      <c r="D49" s="29"/>
      <c r="E49" s="29"/>
      <c r="F49" s="60"/>
    </row>
    <row r="50" spans="1:6" ht="17.399999999999999">
      <c r="A50" s="28"/>
      <c r="B50" s="28"/>
      <c r="C50" s="29"/>
      <c r="D50" s="29"/>
      <c r="E50" s="29"/>
      <c r="F50" s="60"/>
    </row>
    <row r="51" spans="1:6" ht="17.399999999999999">
      <c r="A51" s="28"/>
      <c r="B51" s="28"/>
      <c r="C51" s="29"/>
      <c r="D51" s="29"/>
      <c r="E51" s="29"/>
      <c r="F51" s="60"/>
    </row>
    <row r="52" spans="1:6" ht="17.399999999999999">
      <c r="A52" s="28"/>
      <c r="B52" s="28"/>
      <c r="C52" s="29"/>
      <c r="D52" s="29"/>
      <c r="E52" s="29"/>
      <c r="F52" s="60"/>
    </row>
    <row r="53" spans="1:6" ht="17.399999999999999">
      <c r="A53" s="28"/>
      <c r="B53" s="28"/>
      <c r="C53" s="29"/>
      <c r="D53" s="29"/>
      <c r="E53" s="29"/>
      <c r="F53" s="60"/>
    </row>
    <row r="54" spans="1:6" ht="17.399999999999999">
      <c r="A54" s="28"/>
      <c r="B54" s="28"/>
      <c r="C54" s="29"/>
      <c r="D54" s="29"/>
      <c r="E54" s="29"/>
      <c r="F54" s="60"/>
    </row>
    <row r="55" spans="1:6" ht="17.399999999999999">
      <c r="A55" s="28"/>
      <c r="B55" s="28"/>
      <c r="C55" s="29"/>
      <c r="D55" s="29"/>
      <c r="E55" s="29"/>
      <c r="F55" s="60"/>
    </row>
    <row r="56" spans="1:6" ht="17.399999999999999">
      <c r="A56" s="28"/>
      <c r="B56" s="28"/>
      <c r="C56" s="29"/>
      <c r="D56" s="29"/>
      <c r="E56" s="29"/>
      <c r="F56" s="60"/>
    </row>
    <row r="57" spans="1:6" ht="17.399999999999999">
      <c r="A57" s="28"/>
      <c r="B57" s="28"/>
      <c r="C57" s="29"/>
      <c r="D57" s="29"/>
      <c r="E57" s="29"/>
      <c r="F57" s="60"/>
    </row>
    <row r="58" spans="1:6" ht="17.399999999999999">
      <c r="A58" s="28"/>
      <c r="B58" s="28"/>
      <c r="C58" s="29"/>
      <c r="D58" s="29"/>
      <c r="E58" s="29"/>
      <c r="F58" s="60"/>
    </row>
    <row r="59" spans="1:6" ht="17.399999999999999">
      <c r="A59" s="28"/>
      <c r="B59" s="28"/>
      <c r="C59" s="29"/>
      <c r="D59" s="29"/>
      <c r="E59" s="29"/>
      <c r="F59" s="60"/>
    </row>
    <row r="60" spans="1:6" ht="17.399999999999999">
      <c r="A60" s="28"/>
      <c r="B60" s="28"/>
      <c r="C60" s="29"/>
      <c r="D60" s="29"/>
      <c r="E60" s="29"/>
      <c r="F60" s="60"/>
    </row>
    <row r="61" spans="1:6" ht="17.399999999999999">
      <c r="A61" s="28"/>
      <c r="B61" s="28"/>
      <c r="C61" s="29"/>
      <c r="D61" s="29"/>
      <c r="E61" s="29"/>
      <c r="F61" s="60"/>
    </row>
    <row r="62" spans="1:6" ht="17.399999999999999">
      <c r="A62" s="28"/>
      <c r="B62" s="28"/>
      <c r="C62" s="29"/>
      <c r="D62" s="29"/>
      <c r="E62" s="29"/>
      <c r="F62" s="60"/>
    </row>
    <row r="63" spans="1:6" ht="17.399999999999999">
      <c r="A63" s="28"/>
      <c r="B63" s="28"/>
      <c r="C63" s="29"/>
      <c r="D63" s="29"/>
      <c r="E63" s="29"/>
      <c r="F63" s="60"/>
    </row>
    <row r="64" spans="1:6" ht="17.399999999999999">
      <c r="A64" s="28"/>
      <c r="B64" s="28"/>
      <c r="C64" s="29"/>
      <c r="D64" s="29"/>
      <c r="E64" s="29"/>
      <c r="F64" s="60"/>
    </row>
    <row r="65" spans="1:6" ht="17.399999999999999">
      <c r="A65" s="28"/>
      <c r="B65" s="28"/>
      <c r="C65" s="29"/>
      <c r="D65" s="29"/>
      <c r="E65" s="29"/>
      <c r="F65" s="60"/>
    </row>
    <row r="66" spans="1:6" ht="17.399999999999999">
      <c r="A66" s="28"/>
      <c r="B66" s="28"/>
      <c r="C66" s="29"/>
      <c r="D66" s="29"/>
      <c r="E66" s="29"/>
      <c r="F66" s="60"/>
    </row>
    <row r="67" spans="1:6" ht="17.399999999999999">
      <c r="A67" s="28"/>
      <c r="B67" s="28"/>
      <c r="C67" s="29"/>
      <c r="D67" s="29"/>
      <c r="E67" s="29"/>
      <c r="F67" s="60"/>
    </row>
    <row r="68" spans="1:6" ht="17.399999999999999">
      <c r="A68" s="28"/>
      <c r="B68" s="28"/>
      <c r="C68" s="29"/>
      <c r="D68" s="29"/>
      <c r="E68" s="29"/>
      <c r="F68" s="60"/>
    </row>
    <row r="69" spans="1:6" ht="17.399999999999999">
      <c r="A69" s="28"/>
      <c r="B69" s="28"/>
      <c r="C69" s="29"/>
      <c r="D69" s="29"/>
      <c r="E69" s="29"/>
      <c r="F69" s="60"/>
    </row>
    <row r="70" spans="1:6" ht="17.399999999999999">
      <c r="A70" s="28"/>
      <c r="B70" s="28"/>
      <c r="C70" s="29"/>
      <c r="D70" s="29"/>
      <c r="E70" s="29"/>
      <c r="F70" s="60"/>
    </row>
    <row r="71" spans="1:6" ht="17.399999999999999">
      <c r="A71" s="28"/>
      <c r="B71" s="28"/>
      <c r="C71" s="29"/>
      <c r="D71" s="29"/>
      <c r="E71" s="29"/>
      <c r="F71" s="60"/>
    </row>
    <row r="72" spans="1:6" ht="17.399999999999999">
      <c r="A72" s="28"/>
      <c r="B72" s="28"/>
      <c r="C72" s="29"/>
      <c r="D72" s="29"/>
      <c r="E72" s="29"/>
      <c r="F72" s="60"/>
    </row>
    <row r="73" spans="1:6" ht="17.399999999999999">
      <c r="A73" s="28"/>
      <c r="B73" s="28"/>
      <c r="C73" s="29"/>
      <c r="D73" s="29"/>
      <c r="E73" s="29"/>
      <c r="F73" s="60"/>
    </row>
    <row r="74" spans="1:6" ht="17.399999999999999">
      <c r="A74" s="28"/>
      <c r="B74" s="28"/>
      <c r="C74" s="29"/>
      <c r="D74" s="29"/>
      <c r="E74" s="29"/>
      <c r="F74" s="60"/>
    </row>
    <row r="75" spans="1:6" ht="17.399999999999999">
      <c r="A75" s="28"/>
      <c r="B75" s="28"/>
      <c r="C75" s="29"/>
      <c r="D75" s="29"/>
      <c r="E75" s="29"/>
      <c r="F75" s="60"/>
    </row>
    <row r="76" spans="1:6" ht="17.399999999999999">
      <c r="A76" s="28"/>
      <c r="B76" s="28"/>
      <c r="C76" s="29"/>
      <c r="D76" s="29"/>
      <c r="E76" s="29"/>
      <c r="F76" s="60"/>
    </row>
    <row r="77" spans="1:6" ht="17.399999999999999">
      <c r="A77" s="28"/>
      <c r="B77" s="28"/>
      <c r="C77" s="29"/>
      <c r="D77" s="29"/>
      <c r="E77" s="29"/>
      <c r="F77" s="60"/>
    </row>
    <row r="78" spans="1:6" ht="17.399999999999999">
      <c r="A78" s="28"/>
      <c r="B78" s="28"/>
      <c r="C78" s="29"/>
      <c r="D78" s="29"/>
      <c r="E78" s="29"/>
      <c r="F78" s="60"/>
    </row>
    <row r="79" spans="1:6" ht="17.399999999999999">
      <c r="A79" s="28"/>
      <c r="B79" s="28"/>
      <c r="C79" s="29"/>
      <c r="D79" s="29"/>
      <c r="E79" s="29"/>
      <c r="F79" s="60"/>
    </row>
    <row r="80" spans="1:6" ht="17.399999999999999">
      <c r="A80" s="28"/>
      <c r="B80" s="28"/>
      <c r="C80" s="29"/>
      <c r="D80" s="29"/>
      <c r="E80" s="29"/>
      <c r="F80" s="60"/>
    </row>
    <row r="81" spans="1:6" ht="17.399999999999999">
      <c r="A81" s="28"/>
      <c r="B81" s="28"/>
      <c r="C81" s="29"/>
      <c r="D81" s="29"/>
      <c r="E81" s="29"/>
      <c r="F81" s="60"/>
    </row>
    <row r="82" spans="1:6" ht="17.399999999999999">
      <c r="A82" s="28"/>
      <c r="B82" s="28"/>
      <c r="C82" s="29"/>
      <c r="D82" s="29"/>
      <c r="E82" s="29"/>
      <c r="F82" s="60"/>
    </row>
    <row r="83" spans="1:6" ht="17.399999999999999">
      <c r="A83" s="28"/>
      <c r="B83" s="28"/>
      <c r="C83" s="29"/>
      <c r="D83" s="29"/>
      <c r="E83" s="29"/>
      <c r="F83" s="60"/>
    </row>
    <row r="84" spans="1:6" ht="17.399999999999999">
      <c r="A84" s="28"/>
      <c r="B84" s="28"/>
      <c r="C84" s="29"/>
      <c r="D84" s="29"/>
      <c r="E84" s="29"/>
      <c r="F84" s="60"/>
    </row>
    <row r="85" spans="1:6" ht="17.399999999999999">
      <c r="A85" s="28"/>
      <c r="B85" s="28"/>
      <c r="C85" s="29"/>
      <c r="D85" s="29"/>
      <c r="E85" s="29"/>
      <c r="F85" s="60"/>
    </row>
    <row r="86" spans="1:6" ht="17.399999999999999">
      <c r="A86" s="28"/>
      <c r="B86" s="28"/>
      <c r="C86" s="29"/>
      <c r="D86" s="29"/>
      <c r="E86" s="29"/>
      <c r="F86" s="60"/>
    </row>
    <row r="87" spans="1:6" ht="17.399999999999999">
      <c r="A87" s="28"/>
      <c r="B87" s="28"/>
      <c r="C87" s="29"/>
      <c r="D87" s="29"/>
      <c r="E87" s="29"/>
      <c r="F87" s="60"/>
    </row>
    <row r="88" spans="1:6" ht="17.399999999999999">
      <c r="A88" s="28"/>
      <c r="B88" s="28"/>
      <c r="C88" s="29"/>
      <c r="D88" s="29"/>
      <c r="E88" s="29"/>
      <c r="F88" s="60"/>
    </row>
    <row r="89" spans="1:6" ht="17.399999999999999">
      <c r="A89" s="28"/>
      <c r="B89" s="28"/>
      <c r="C89" s="29"/>
      <c r="D89" s="29"/>
      <c r="E89" s="29"/>
      <c r="F89" s="60"/>
    </row>
    <row r="90" spans="1:6" ht="17.399999999999999">
      <c r="A90" s="28"/>
      <c r="B90" s="28"/>
      <c r="C90" s="29"/>
      <c r="D90" s="29"/>
      <c r="E90" s="29"/>
      <c r="F90" s="60"/>
    </row>
    <row r="91" spans="1:6" ht="17.399999999999999">
      <c r="A91" s="28"/>
      <c r="B91" s="28"/>
      <c r="C91" s="29"/>
      <c r="D91" s="29"/>
      <c r="E91" s="29"/>
      <c r="F91" s="60"/>
    </row>
    <row r="92" spans="1:6" ht="17.399999999999999">
      <c r="A92" s="28"/>
      <c r="B92" s="28"/>
      <c r="C92" s="29"/>
      <c r="D92" s="29"/>
      <c r="E92" s="29"/>
      <c r="F92" s="60"/>
    </row>
    <row r="93" spans="1:6" ht="17.399999999999999">
      <c r="A93" s="28"/>
      <c r="B93" s="28"/>
      <c r="C93" s="29"/>
      <c r="D93" s="29"/>
      <c r="E93" s="29"/>
      <c r="F93" s="60"/>
    </row>
    <row r="94" spans="1:6" ht="17.399999999999999">
      <c r="A94" s="28"/>
      <c r="B94" s="28"/>
      <c r="C94" s="29"/>
      <c r="D94" s="29"/>
      <c r="E94" s="29"/>
      <c r="F94" s="60"/>
    </row>
    <row r="95" spans="1:6" ht="17.399999999999999">
      <c r="A95" s="28"/>
      <c r="B95" s="28"/>
      <c r="C95" s="29"/>
      <c r="D95" s="29"/>
      <c r="E95" s="29"/>
      <c r="F95" s="60"/>
    </row>
    <row r="96" spans="1:6" ht="17.399999999999999">
      <c r="A96" s="28"/>
      <c r="B96" s="28"/>
      <c r="C96" s="29"/>
      <c r="D96" s="29"/>
      <c r="E96" s="29"/>
      <c r="F96" s="60"/>
    </row>
    <row r="97" spans="1:6" ht="17.399999999999999">
      <c r="A97" s="28"/>
      <c r="B97" s="28"/>
      <c r="C97" s="29"/>
      <c r="D97" s="29"/>
      <c r="E97" s="29"/>
      <c r="F97" s="60"/>
    </row>
    <row r="98" spans="1:6" ht="17.399999999999999">
      <c r="A98" s="28"/>
      <c r="B98" s="28"/>
      <c r="C98" s="29"/>
      <c r="D98" s="29"/>
      <c r="E98" s="29"/>
      <c r="F98" s="60"/>
    </row>
    <row r="99" spans="1:6" ht="17.399999999999999">
      <c r="A99" s="28"/>
      <c r="B99" s="28"/>
      <c r="C99" s="29"/>
      <c r="D99" s="29"/>
      <c r="E99" s="29"/>
      <c r="F99" s="60"/>
    </row>
    <row r="100" spans="1:6" ht="17.399999999999999">
      <c r="A100" s="28"/>
      <c r="B100" s="28"/>
      <c r="C100" s="29"/>
      <c r="D100" s="29"/>
      <c r="E100" s="29"/>
      <c r="F100" s="60"/>
    </row>
    <row r="102" spans="1:6" s="26" customFormat="1" ht="20.100000000000001" customHeight="1">
      <c r="A102" s="275"/>
      <c r="B102" s="279"/>
      <c r="C102" s="3"/>
      <c r="D102" s="278"/>
      <c r="E102" s="278"/>
      <c r="F102" s="278"/>
    </row>
    <row r="103" spans="1:6" s="26" customFormat="1" ht="20.100000000000001" customHeight="1">
      <c r="A103" s="275" t="s">
        <v>81</v>
      </c>
      <c r="B103" s="279" t="s">
        <v>94</v>
      </c>
      <c r="C103" s="3"/>
      <c r="D103" s="278"/>
      <c r="E103" s="278"/>
      <c r="F103" s="278"/>
    </row>
    <row r="104" spans="1:6" s="26" customFormat="1" ht="120.75" customHeight="1">
      <c r="A104" s="282" t="s">
        <v>6</v>
      </c>
      <c r="B104" s="35" t="s">
        <v>103</v>
      </c>
      <c r="C104" s="280" t="s">
        <v>14</v>
      </c>
      <c r="D104" s="36">
        <v>264</v>
      </c>
      <c r="E104" s="21"/>
      <c r="F104" s="21">
        <f>D104*E104</f>
        <v>0</v>
      </c>
    </row>
    <row r="105" spans="1:6" s="26" customFormat="1" ht="20.100000000000001" customHeight="1">
      <c r="A105" s="282"/>
      <c r="B105" s="37"/>
      <c r="C105" s="280"/>
      <c r="D105" s="21"/>
      <c r="E105" s="21"/>
      <c r="F105" s="21"/>
    </row>
    <row r="106" spans="1:6" ht="17.399999999999999">
      <c r="A106" s="423" t="s">
        <v>29</v>
      </c>
      <c r="B106" s="355"/>
      <c r="C106" s="357">
        <f>F104</f>
        <v>0</v>
      </c>
      <c r="D106" s="358"/>
      <c r="E106" s="358"/>
      <c r="F106" s="23" t="s">
        <v>30</v>
      </c>
    </row>
    <row r="107" spans="1:6" s="26" customFormat="1" ht="20.100000000000001" customHeight="1">
      <c r="A107" s="282"/>
      <c r="B107" s="38"/>
      <c r="C107" s="280"/>
      <c r="D107" s="21"/>
      <c r="E107" s="21"/>
      <c r="F107" s="36"/>
    </row>
    <row r="108" spans="1:6" s="26" customFormat="1" ht="20.100000000000001" customHeight="1">
      <c r="A108" s="282"/>
      <c r="B108" s="38"/>
      <c r="C108" s="280"/>
      <c r="D108" s="21"/>
      <c r="E108" s="21"/>
      <c r="F108" s="36"/>
    </row>
    <row r="109" spans="1:6" s="26" customFormat="1" ht="20.100000000000001" customHeight="1">
      <c r="A109" s="282"/>
      <c r="B109" s="38"/>
      <c r="C109" s="280"/>
      <c r="D109" s="21"/>
      <c r="E109" s="21"/>
      <c r="F109" s="36"/>
    </row>
    <row r="111" spans="1:6" ht="15.75" customHeight="1">
      <c r="A111" s="412" t="s">
        <v>32</v>
      </c>
      <c r="B111" s="413" t="s">
        <v>104</v>
      </c>
      <c r="C111" s="433"/>
      <c r="D111" s="433"/>
      <c r="E111" s="433"/>
      <c r="F111" s="433"/>
    </row>
    <row r="112" spans="1:6" ht="15.75" customHeight="1">
      <c r="A112" s="412"/>
      <c r="B112" s="413"/>
      <c r="C112" s="433"/>
      <c r="D112" s="433"/>
      <c r="E112" s="433"/>
      <c r="F112" s="433"/>
    </row>
    <row r="113" spans="1:6" ht="6.75" customHeight="1">
      <c r="A113" s="412"/>
      <c r="B113" s="413"/>
      <c r="C113" s="433"/>
      <c r="D113" s="433"/>
      <c r="E113" s="433"/>
      <c r="F113" s="433"/>
    </row>
    <row r="114" spans="1:6" ht="45.6">
      <c r="A114" s="282" t="s">
        <v>6</v>
      </c>
      <c r="B114" s="20" t="s">
        <v>106</v>
      </c>
      <c r="C114" s="280" t="s">
        <v>14</v>
      </c>
      <c r="D114" s="21">
        <v>236.5</v>
      </c>
      <c r="E114" s="21"/>
      <c r="F114" s="21">
        <f t="shared" ref="F114:F117" si="1">D114*E114</f>
        <v>0</v>
      </c>
    </row>
    <row r="115" spans="1:6" ht="45.6">
      <c r="A115" s="282" t="s">
        <v>9</v>
      </c>
      <c r="B115" s="20" t="s">
        <v>105</v>
      </c>
      <c r="C115" s="280" t="s">
        <v>20</v>
      </c>
      <c r="D115" s="21">
        <v>46</v>
      </c>
      <c r="E115" s="21"/>
      <c r="F115" s="21">
        <f t="shared" si="1"/>
        <v>0</v>
      </c>
    </row>
    <row r="116" spans="1:6" s="39" customFormat="1" ht="45.6">
      <c r="A116" s="282" t="s">
        <v>11</v>
      </c>
      <c r="B116" s="20" t="s">
        <v>107</v>
      </c>
      <c r="C116" s="280" t="s">
        <v>20</v>
      </c>
      <c r="D116" s="21">
        <v>4.8</v>
      </c>
      <c r="E116" s="21"/>
      <c r="F116" s="21">
        <f t="shared" si="1"/>
        <v>0</v>
      </c>
    </row>
    <row r="117" spans="1:6" s="39" customFormat="1" ht="45.6">
      <c r="A117" s="282" t="s">
        <v>34</v>
      </c>
      <c r="B117" s="20" t="s">
        <v>108</v>
      </c>
      <c r="C117" s="280" t="s">
        <v>20</v>
      </c>
      <c r="D117" s="21">
        <v>1.6</v>
      </c>
      <c r="E117" s="21"/>
      <c r="F117" s="21">
        <f t="shared" si="1"/>
        <v>0</v>
      </c>
    </row>
    <row r="118" spans="1:6" ht="17.399999999999999">
      <c r="A118" s="428"/>
      <c r="B118" s="428"/>
      <c r="C118" s="429"/>
      <c r="D118" s="429"/>
      <c r="E118" s="429"/>
      <c r="F118" s="429"/>
    </row>
    <row r="119" spans="1:6" ht="17.399999999999999">
      <c r="A119" s="423" t="s">
        <v>29</v>
      </c>
      <c r="B119" s="355"/>
      <c r="C119" s="357">
        <f>SUM(F117:F117)</f>
        <v>0</v>
      </c>
      <c r="D119" s="358"/>
      <c r="E119" s="358"/>
      <c r="F119" s="23" t="s">
        <v>30</v>
      </c>
    </row>
    <row r="125" spans="1:6" ht="15.75" customHeight="1">
      <c r="A125" s="412" t="s">
        <v>74</v>
      </c>
      <c r="B125" s="430" t="s">
        <v>33</v>
      </c>
      <c r="C125" s="433"/>
      <c r="D125" s="433"/>
      <c r="E125" s="433"/>
      <c r="F125" s="433"/>
    </row>
    <row r="126" spans="1:6" ht="15.75" customHeight="1">
      <c r="A126" s="412"/>
      <c r="B126" s="431"/>
      <c r="C126" s="433"/>
      <c r="D126" s="433"/>
      <c r="E126" s="433"/>
      <c r="F126" s="433"/>
    </row>
    <row r="127" spans="1:6" ht="6.75" customHeight="1">
      <c r="A127" s="412"/>
      <c r="B127" s="432"/>
      <c r="C127" s="433"/>
      <c r="D127" s="433"/>
      <c r="E127" s="433"/>
      <c r="F127" s="433"/>
    </row>
    <row r="128" spans="1:6" s="39" customFormat="1" ht="45" customHeight="1">
      <c r="A128" s="282" t="s">
        <v>6</v>
      </c>
      <c r="B128" s="20" t="s">
        <v>109</v>
      </c>
      <c r="C128" s="280" t="s">
        <v>20</v>
      </c>
      <c r="D128" s="21">
        <v>4.8</v>
      </c>
      <c r="E128" s="21"/>
      <c r="F128" s="21">
        <f t="shared" ref="F128:F131" si="2">D128*E128</f>
        <v>0</v>
      </c>
    </row>
    <row r="129" spans="1:6" ht="75" customHeight="1">
      <c r="A129" s="282" t="s">
        <v>9</v>
      </c>
      <c r="B129" s="20" t="s">
        <v>110</v>
      </c>
      <c r="C129" s="280" t="s">
        <v>20</v>
      </c>
      <c r="D129" s="21">
        <v>2.4</v>
      </c>
      <c r="E129" s="21"/>
      <c r="F129" s="21">
        <f t="shared" si="2"/>
        <v>0</v>
      </c>
    </row>
    <row r="130" spans="1:6" ht="60.6">
      <c r="A130" s="282" t="s">
        <v>11</v>
      </c>
      <c r="B130" s="20" t="s">
        <v>111</v>
      </c>
      <c r="C130" s="280" t="s">
        <v>20</v>
      </c>
      <c r="D130" s="21">
        <v>1.6</v>
      </c>
      <c r="E130" s="21"/>
      <c r="F130" s="21">
        <f t="shared" si="2"/>
        <v>0</v>
      </c>
    </row>
    <row r="131" spans="1:6" s="64" customFormat="1" ht="60.6">
      <c r="A131" s="282" t="s">
        <v>34</v>
      </c>
      <c r="B131" s="20" t="s">
        <v>116</v>
      </c>
      <c r="C131" s="280" t="s">
        <v>20</v>
      </c>
      <c r="D131" s="21">
        <v>23.65</v>
      </c>
      <c r="E131" s="21"/>
      <c r="F131" s="21">
        <f t="shared" si="2"/>
        <v>0</v>
      </c>
    </row>
    <row r="132" spans="1:6" ht="17.399999999999999">
      <c r="A132" s="428"/>
      <c r="B132" s="428"/>
      <c r="C132" s="429"/>
      <c r="D132" s="429"/>
      <c r="E132" s="429"/>
      <c r="F132" s="429"/>
    </row>
    <row r="133" spans="1:6" ht="17.399999999999999">
      <c r="A133" s="423" t="s">
        <v>29</v>
      </c>
      <c r="B133" s="355"/>
      <c r="C133" s="357">
        <f>SUM(F128:F131)</f>
        <v>0</v>
      </c>
      <c r="D133" s="358"/>
      <c r="E133" s="358"/>
      <c r="F133" s="23" t="s">
        <v>30</v>
      </c>
    </row>
    <row r="138" spans="1:6" s="26" customFormat="1" ht="15.75" customHeight="1">
      <c r="A138" s="374" t="s">
        <v>142</v>
      </c>
      <c r="B138" s="377" t="s">
        <v>36</v>
      </c>
      <c r="C138" s="380"/>
      <c r="D138" s="383"/>
      <c r="E138" s="383"/>
      <c r="F138" s="386"/>
    </row>
    <row r="139" spans="1:6" s="26" customFormat="1" ht="15">
      <c r="A139" s="375"/>
      <c r="B139" s="378"/>
      <c r="C139" s="381"/>
      <c r="D139" s="384"/>
      <c r="E139" s="384"/>
      <c r="F139" s="387"/>
    </row>
    <row r="140" spans="1:6" s="26" customFormat="1" ht="15">
      <c r="A140" s="376"/>
      <c r="B140" s="379"/>
      <c r="C140" s="382"/>
      <c r="D140" s="385"/>
      <c r="E140" s="385"/>
      <c r="F140" s="388"/>
    </row>
    <row r="141" spans="1:6" s="26" customFormat="1" ht="72.75" customHeight="1">
      <c r="A141" s="282" t="s">
        <v>6</v>
      </c>
      <c r="B141" s="25" t="s">
        <v>115</v>
      </c>
      <c r="C141" s="280" t="s">
        <v>20</v>
      </c>
      <c r="D141" s="21">
        <v>4.5</v>
      </c>
      <c r="E141" s="21"/>
      <c r="F141" s="21">
        <f t="shared" ref="F141:F151" si="3">D141*E141</f>
        <v>0</v>
      </c>
    </row>
    <row r="142" spans="1:6" s="26" customFormat="1" ht="72.75" customHeight="1">
      <c r="A142" s="282" t="s">
        <v>9</v>
      </c>
      <c r="B142" s="25" t="s">
        <v>113</v>
      </c>
      <c r="C142" s="280" t="s">
        <v>20</v>
      </c>
      <c r="D142" s="21">
        <v>1</v>
      </c>
      <c r="E142" s="21"/>
      <c r="F142" s="21">
        <f t="shared" si="3"/>
        <v>0</v>
      </c>
    </row>
    <row r="143" spans="1:6" s="26" customFormat="1" ht="86.25" customHeight="1">
      <c r="A143" s="282" t="s">
        <v>11</v>
      </c>
      <c r="B143" s="25" t="s">
        <v>163</v>
      </c>
      <c r="C143" s="280" t="s">
        <v>24</v>
      </c>
      <c r="D143" s="21">
        <v>1</v>
      </c>
      <c r="E143" s="21"/>
      <c r="F143" s="21">
        <f t="shared" si="3"/>
        <v>0</v>
      </c>
    </row>
    <row r="144" spans="1:6" s="26" customFormat="1" ht="60">
      <c r="A144" s="282" t="s">
        <v>34</v>
      </c>
      <c r="B144" s="25" t="s">
        <v>114</v>
      </c>
      <c r="C144" s="280" t="s">
        <v>14</v>
      </c>
      <c r="D144" s="21">
        <v>106</v>
      </c>
      <c r="E144" s="21"/>
      <c r="F144" s="21">
        <f t="shared" si="3"/>
        <v>0</v>
      </c>
    </row>
    <row r="145" spans="1:6" s="26" customFormat="1" ht="45">
      <c r="A145" s="282" t="s">
        <v>31</v>
      </c>
      <c r="B145" s="25" t="s">
        <v>112</v>
      </c>
      <c r="C145" s="280" t="s">
        <v>14</v>
      </c>
      <c r="D145" s="21">
        <v>32</v>
      </c>
      <c r="E145" s="21"/>
      <c r="F145" s="21">
        <f t="shared" si="3"/>
        <v>0</v>
      </c>
    </row>
    <row r="146" spans="1:6" s="26" customFormat="1" ht="30">
      <c r="A146" s="282" t="s">
        <v>52</v>
      </c>
      <c r="B146" s="25" t="s">
        <v>37</v>
      </c>
      <c r="C146" s="280" t="s">
        <v>14</v>
      </c>
      <c r="D146" s="21">
        <v>15</v>
      </c>
      <c r="E146" s="21"/>
      <c r="F146" s="21">
        <f t="shared" si="3"/>
        <v>0</v>
      </c>
    </row>
    <row r="147" spans="1:6" s="26" customFormat="1" ht="45">
      <c r="A147" s="282" t="s">
        <v>53</v>
      </c>
      <c r="B147" s="7" t="s">
        <v>164</v>
      </c>
      <c r="C147" s="280" t="s">
        <v>8</v>
      </c>
      <c r="D147" s="21">
        <v>10</v>
      </c>
      <c r="E147" s="21"/>
      <c r="F147" s="21">
        <f t="shared" si="3"/>
        <v>0</v>
      </c>
    </row>
    <row r="148" spans="1:6" s="26" customFormat="1" ht="45">
      <c r="A148" s="282" t="s">
        <v>15</v>
      </c>
      <c r="B148" s="7" t="s">
        <v>90</v>
      </c>
      <c r="C148" s="280" t="s">
        <v>14</v>
      </c>
      <c r="D148" s="21">
        <v>24</v>
      </c>
      <c r="E148" s="21"/>
      <c r="F148" s="21">
        <f t="shared" si="3"/>
        <v>0</v>
      </c>
    </row>
    <row r="149" spans="1:6" s="27" customFormat="1" ht="73.5" customHeight="1">
      <c r="A149" s="54" t="s">
        <v>17</v>
      </c>
      <c r="B149" s="17" t="s">
        <v>117</v>
      </c>
      <c r="C149" s="55" t="s">
        <v>14</v>
      </c>
      <c r="D149" s="56">
        <v>316</v>
      </c>
      <c r="E149" s="56"/>
      <c r="F149" s="56">
        <f t="shared" si="3"/>
        <v>0</v>
      </c>
    </row>
    <row r="150" spans="1:6" s="27" customFormat="1" ht="73.5" customHeight="1">
      <c r="A150" s="54" t="s">
        <v>19</v>
      </c>
      <c r="B150" s="17" t="s">
        <v>190</v>
      </c>
      <c r="C150" s="55" t="s">
        <v>14</v>
      </c>
      <c r="D150" s="56">
        <v>44.3</v>
      </c>
      <c r="E150" s="56"/>
      <c r="F150" s="56">
        <f t="shared" si="3"/>
        <v>0</v>
      </c>
    </row>
    <row r="151" spans="1:6" s="26" customFormat="1" ht="45">
      <c r="A151" s="282" t="s">
        <v>21</v>
      </c>
      <c r="B151" s="7" t="s">
        <v>191</v>
      </c>
      <c r="C151" s="280" t="s">
        <v>14</v>
      </c>
      <c r="D151" s="21">
        <v>22</v>
      </c>
      <c r="E151" s="21"/>
      <c r="F151" s="21">
        <f t="shared" si="3"/>
        <v>0</v>
      </c>
    </row>
    <row r="152" spans="1:6" s="26" customFormat="1" ht="15">
      <c r="A152" s="276"/>
      <c r="B152" s="50"/>
      <c r="C152" s="51"/>
      <c r="D152" s="52"/>
      <c r="E152" s="52"/>
      <c r="F152" s="53"/>
    </row>
    <row r="153" spans="1:6" s="26" customFormat="1" ht="15">
      <c r="A153" s="351"/>
      <c r="B153" s="352"/>
      <c r="C153" s="353"/>
      <c r="D153" s="353"/>
      <c r="E153" s="353"/>
      <c r="F153" s="354"/>
    </row>
    <row r="154" spans="1:6" s="26" customFormat="1" ht="20.100000000000001" customHeight="1">
      <c r="A154" s="424" t="s">
        <v>29</v>
      </c>
      <c r="B154" s="425"/>
      <c r="C154" s="426">
        <f>SUM(F142:F151)</f>
        <v>0</v>
      </c>
      <c r="D154" s="427"/>
      <c r="E154" s="427"/>
      <c r="F154" s="8" t="s">
        <v>30</v>
      </c>
    </row>
    <row r="158" spans="1:6" s="24" customFormat="1" ht="15.6">
      <c r="A158" s="412" t="s">
        <v>40</v>
      </c>
      <c r="B158" s="412" t="s">
        <v>77</v>
      </c>
      <c r="C158" s="414"/>
      <c r="D158" s="415"/>
      <c r="E158" s="415"/>
      <c r="F158" s="415"/>
    </row>
    <row r="159" spans="1:6" s="24" customFormat="1" ht="15.6">
      <c r="A159" s="412"/>
      <c r="B159" s="412"/>
      <c r="C159" s="414"/>
      <c r="D159" s="415"/>
      <c r="E159" s="415"/>
      <c r="F159" s="415"/>
    </row>
    <row r="160" spans="1:6" s="24" customFormat="1" ht="15.6">
      <c r="A160" s="412"/>
      <c r="B160" s="412"/>
      <c r="C160" s="414"/>
      <c r="D160" s="415"/>
      <c r="E160" s="415"/>
      <c r="F160" s="415"/>
    </row>
    <row r="161" spans="1:6" s="24" customFormat="1" ht="75">
      <c r="A161" s="282" t="s">
        <v>6</v>
      </c>
      <c r="B161" s="9" t="s">
        <v>39</v>
      </c>
      <c r="C161" s="280" t="s">
        <v>14</v>
      </c>
      <c r="D161" s="21">
        <v>942</v>
      </c>
      <c r="E161" s="21"/>
      <c r="F161" s="21">
        <f t="shared" ref="F161:F166" si="4">D161*E161</f>
        <v>0</v>
      </c>
    </row>
    <row r="162" spans="1:6" s="65" customFormat="1" ht="164.25" customHeight="1">
      <c r="A162" s="54" t="s">
        <v>9</v>
      </c>
      <c r="B162" s="308" t="s">
        <v>482</v>
      </c>
      <c r="C162" s="55" t="s">
        <v>14</v>
      </c>
      <c r="D162" s="56">
        <v>235</v>
      </c>
      <c r="E162" s="56"/>
      <c r="F162" s="56">
        <f t="shared" si="4"/>
        <v>0</v>
      </c>
    </row>
    <row r="163" spans="1:6" s="63" customFormat="1" ht="184.5" customHeight="1">
      <c r="A163" s="54" t="s">
        <v>11</v>
      </c>
      <c r="B163" s="62" t="s">
        <v>483</v>
      </c>
      <c r="C163" s="55" t="s">
        <v>14</v>
      </c>
      <c r="D163" s="56">
        <v>476.5</v>
      </c>
      <c r="E163" s="56"/>
      <c r="F163" s="56">
        <f t="shared" si="4"/>
        <v>0</v>
      </c>
    </row>
    <row r="164" spans="1:6" s="40" customFormat="1" ht="138" customHeight="1">
      <c r="A164" s="282" t="s">
        <v>34</v>
      </c>
      <c r="B164" s="9" t="s">
        <v>440</v>
      </c>
      <c r="C164" s="280" t="s">
        <v>14</v>
      </c>
      <c r="D164" s="21">
        <v>54.6</v>
      </c>
      <c r="E164" s="21"/>
      <c r="F164" s="21">
        <f t="shared" si="4"/>
        <v>0</v>
      </c>
    </row>
    <row r="165" spans="1:6" s="40" customFormat="1" ht="138" customHeight="1">
      <c r="A165" s="282" t="s">
        <v>31</v>
      </c>
      <c r="B165" s="9" t="s">
        <v>435</v>
      </c>
      <c r="C165" s="280" t="s">
        <v>14</v>
      </c>
      <c r="D165" s="21">
        <v>27.2</v>
      </c>
      <c r="E165" s="56"/>
      <c r="F165" s="21">
        <f t="shared" si="4"/>
        <v>0</v>
      </c>
    </row>
    <row r="166" spans="1:6" s="24" customFormat="1" ht="147" customHeight="1">
      <c r="A166" s="282" t="s">
        <v>52</v>
      </c>
      <c r="B166" s="15" t="s">
        <v>118</v>
      </c>
      <c r="C166" s="280" t="s">
        <v>14</v>
      </c>
      <c r="D166" s="21">
        <v>365</v>
      </c>
      <c r="E166" s="21"/>
      <c r="F166" s="21">
        <f t="shared" si="4"/>
        <v>0</v>
      </c>
    </row>
    <row r="167" spans="1:6" s="24" customFormat="1" ht="105.75" customHeight="1">
      <c r="A167" s="282" t="s">
        <v>53</v>
      </c>
      <c r="B167" s="9" t="s">
        <v>436</v>
      </c>
      <c r="C167" s="280" t="s">
        <v>14</v>
      </c>
      <c r="D167" s="21">
        <v>235</v>
      </c>
      <c r="E167" s="21"/>
      <c r="F167" s="21">
        <f>D167*E167</f>
        <v>0</v>
      </c>
    </row>
    <row r="168" spans="1:6" s="24" customFormat="1" ht="105.75" customHeight="1">
      <c r="A168" s="282" t="s">
        <v>15</v>
      </c>
      <c r="B168" s="9" t="s">
        <v>437</v>
      </c>
      <c r="C168" s="280" t="s">
        <v>14</v>
      </c>
      <c r="D168" s="21">
        <v>82</v>
      </c>
      <c r="E168" s="21"/>
      <c r="F168" s="21">
        <f>D168*E168</f>
        <v>0</v>
      </c>
    </row>
    <row r="169" spans="1:6" s="24" customFormat="1" ht="15.6">
      <c r="A169" s="420"/>
      <c r="B169" s="420"/>
      <c r="C169" s="421"/>
      <c r="D169" s="421"/>
      <c r="E169" s="421"/>
      <c r="F169" s="421"/>
    </row>
    <row r="170" spans="1:6" s="24" customFormat="1" ht="18">
      <c r="A170" s="423" t="s">
        <v>29</v>
      </c>
      <c r="B170" s="355"/>
      <c r="C170" s="357">
        <f>SUM(F161:F168)</f>
        <v>0</v>
      </c>
      <c r="D170" s="358"/>
      <c r="E170" s="358"/>
      <c r="F170" s="10" t="s">
        <v>30</v>
      </c>
    </row>
    <row r="176" spans="1:6" s="24" customFormat="1" ht="15.6">
      <c r="A176" s="412" t="s">
        <v>143</v>
      </c>
      <c r="B176" s="412" t="s">
        <v>41</v>
      </c>
      <c r="C176" s="414"/>
      <c r="D176" s="415"/>
      <c r="E176" s="415"/>
      <c r="F176" s="415"/>
    </row>
    <row r="177" spans="1:6" s="24" customFormat="1" ht="15.6">
      <c r="A177" s="412"/>
      <c r="B177" s="412"/>
      <c r="C177" s="414"/>
      <c r="D177" s="415"/>
      <c r="E177" s="415"/>
      <c r="F177" s="415"/>
    </row>
    <row r="178" spans="1:6" s="24" customFormat="1" ht="15.6">
      <c r="A178" s="412"/>
      <c r="B178" s="412"/>
      <c r="C178" s="414"/>
      <c r="D178" s="415"/>
      <c r="E178" s="415"/>
      <c r="F178" s="415"/>
    </row>
    <row r="179" spans="1:6" s="24" customFormat="1" ht="75">
      <c r="A179" s="282" t="s">
        <v>6</v>
      </c>
      <c r="B179" s="9" t="s">
        <v>119</v>
      </c>
      <c r="C179" s="280" t="s">
        <v>13</v>
      </c>
      <c r="D179" s="21">
        <v>6</v>
      </c>
      <c r="E179" s="21"/>
      <c r="F179" s="21">
        <f t="shared" ref="F179:F180" si="5">D179*E179</f>
        <v>0</v>
      </c>
    </row>
    <row r="180" spans="1:6" s="24" customFormat="1" ht="90">
      <c r="A180" s="282" t="s">
        <v>9</v>
      </c>
      <c r="B180" s="9" t="s">
        <v>42</v>
      </c>
      <c r="C180" s="280" t="s">
        <v>14</v>
      </c>
      <c r="D180" s="21">
        <v>942</v>
      </c>
      <c r="E180" s="56"/>
      <c r="F180" s="21">
        <f t="shared" si="5"/>
        <v>0</v>
      </c>
    </row>
    <row r="181" spans="1:6" s="24" customFormat="1" ht="60">
      <c r="A181" s="282" t="s">
        <v>11</v>
      </c>
      <c r="B181" s="9" t="s">
        <v>43</v>
      </c>
      <c r="C181" s="280" t="s">
        <v>14</v>
      </c>
      <c r="D181" s="21">
        <v>942</v>
      </c>
      <c r="E181" s="21"/>
      <c r="F181" s="21">
        <f>D181*E181</f>
        <v>0</v>
      </c>
    </row>
    <row r="182" spans="1:6" s="24" customFormat="1" ht="15.6">
      <c r="A182" s="420"/>
      <c r="B182" s="420"/>
      <c r="C182" s="421"/>
      <c r="D182" s="421"/>
      <c r="E182" s="421"/>
      <c r="F182" s="421"/>
    </row>
    <row r="183" spans="1:6" s="24" customFormat="1" ht="18">
      <c r="A183" s="423" t="s">
        <v>29</v>
      </c>
      <c r="B183" s="355"/>
      <c r="C183" s="357">
        <f>SUM(F179:F181)</f>
        <v>0</v>
      </c>
      <c r="D183" s="358"/>
      <c r="E183" s="358"/>
      <c r="F183" s="10" t="s">
        <v>30</v>
      </c>
    </row>
    <row r="200" spans="1:6" s="24" customFormat="1" ht="15.6">
      <c r="A200" s="412" t="s">
        <v>144</v>
      </c>
      <c r="B200" s="412" t="s">
        <v>45</v>
      </c>
      <c r="C200" s="414"/>
      <c r="D200" s="415"/>
      <c r="E200" s="415"/>
      <c r="F200" s="415"/>
    </row>
    <row r="201" spans="1:6" s="24" customFormat="1" ht="15.6">
      <c r="A201" s="412"/>
      <c r="B201" s="412"/>
      <c r="C201" s="414"/>
      <c r="D201" s="415"/>
      <c r="E201" s="415"/>
      <c r="F201" s="415"/>
    </row>
    <row r="202" spans="1:6" s="24" customFormat="1" ht="15.6">
      <c r="A202" s="412"/>
      <c r="B202" s="412"/>
      <c r="C202" s="414"/>
      <c r="D202" s="415"/>
      <c r="E202" s="415"/>
      <c r="F202" s="415"/>
    </row>
    <row r="203" spans="1:6" s="311" customFormat="1" ht="157.5" customHeight="1">
      <c r="A203" s="307">
        <v>1</v>
      </c>
      <c r="B203" s="308" t="s">
        <v>485</v>
      </c>
      <c r="C203" s="309" t="s">
        <v>14</v>
      </c>
      <c r="D203" s="310">
        <v>942</v>
      </c>
      <c r="E203" s="310"/>
      <c r="F203" s="310">
        <f t="shared" ref="F203" si="6">D203*E203</f>
        <v>0</v>
      </c>
    </row>
    <row r="204" spans="1:6" s="24" customFormat="1" ht="90">
      <c r="A204" s="282">
        <v>2</v>
      </c>
      <c r="B204" s="9" t="s">
        <v>46</v>
      </c>
      <c r="C204" s="280" t="s">
        <v>18</v>
      </c>
      <c r="D204" s="21">
        <v>48.6</v>
      </c>
      <c r="E204" s="21"/>
      <c r="F204" s="21">
        <f>D204*E204</f>
        <v>0</v>
      </c>
    </row>
    <row r="205" spans="1:6" s="24" customFormat="1" ht="150">
      <c r="A205" s="282" t="s">
        <v>165</v>
      </c>
      <c r="B205" s="9" t="s">
        <v>47</v>
      </c>
      <c r="C205" s="280" t="s">
        <v>18</v>
      </c>
      <c r="D205" s="21">
        <v>220</v>
      </c>
      <c r="E205" s="21"/>
      <c r="F205" s="21">
        <f>D205*E205</f>
        <v>0</v>
      </c>
    </row>
    <row r="206" spans="1:6" s="24" customFormat="1" ht="15.6">
      <c r="A206" s="420"/>
      <c r="B206" s="420"/>
      <c r="C206" s="421"/>
      <c r="D206" s="421"/>
      <c r="E206" s="421"/>
      <c r="F206" s="421"/>
    </row>
    <row r="207" spans="1:6" s="24" customFormat="1" ht="18">
      <c r="A207" s="423" t="s">
        <v>29</v>
      </c>
      <c r="B207" s="355"/>
      <c r="C207" s="357">
        <f>SUM(F203:F205)</f>
        <v>0</v>
      </c>
      <c r="D207" s="358"/>
      <c r="E207" s="358"/>
      <c r="F207" s="10" t="s">
        <v>30</v>
      </c>
    </row>
    <row r="225" spans="1:6" s="26" customFormat="1" ht="19.5" customHeight="1">
      <c r="A225" s="412" t="s">
        <v>145</v>
      </c>
      <c r="B225" s="413" t="s">
        <v>49</v>
      </c>
      <c r="C225" s="414"/>
      <c r="D225" s="415"/>
      <c r="E225" s="415"/>
      <c r="F225" s="415"/>
    </row>
    <row r="226" spans="1:6" s="26" customFormat="1" ht="19.5" customHeight="1">
      <c r="A226" s="412"/>
      <c r="B226" s="413"/>
      <c r="C226" s="414"/>
      <c r="D226" s="415"/>
      <c r="E226" s="415"/>
      <c r="F226" s="415"/>
    </row>
    <row r="227" spans="1:6" s="26" customFormat="1" ht="19.5" customHeight="1">
      <c r="A227" s="412"/>
      <c r="B227" s="413"/>
      <c r="C227" s="414"/>
      <c r="D227" s="415"/>
      <c r="E227" s="415"/>
      <c r="F227" s="415"/>
    </row>
    <row r="228" spans="1:6" s="26" customFormat="1" ht="19.5" customHeight="1">
      <c r="A228" s="278"/>
      <c r="B228" s="279"/>
      <c r="C228" s="280"/>
      <c r="D228" s="283"/>
      <c r="E228" s="283"/>
      <c r="F228" s="283"/>
    </row>
    <row r="229" spans="1:6" s="26" customFormat="1" ht="81.75" customHeight="1">
      <c r="A229" s="282" t="s">
        <v>6</v>
      </c>
      <c r="B229" s="7" t="s">
        <v>50</v>
      </c>
      <c r="C229" s="280" t="s">
        <v>14</v>
      </c>
      <c r="D229" s="21">
        <v>40</v>
      </c>
      <c r="E229" s="21"/>
      <c r="F229" s="21">
        <f t="shared" ref="F229:F244" si="7">D229*E229</f>
        <v>0</v>
      </c>
    </row>
    <row r="230" spans="1:6" s="26" customFormat="1" ht="135" customHeight="1">
      <c r="A230" s="282" t="s">
        <v>9</v>
      </c>
      <c r="B230" s="7" t="s">
        <v>51</v>
      </c>
      <c r="C230" s="280" t="s">
        <v>14</v>
      </c>
      <c r="D230" s="21">
        <v>20</v>
      </c>
      <c r="E230" s="21"/>
      <c r="F230" s="21">
        <f t="shared" si="7"/>
        <v>0</v>
      </c>
    </row>
    <row r="231" spans="1:6" s="26" customFormat="1" ht="8.25" customHeight="1">
      <c r="A231" s="282"/>
      <c r="B231" s="31"/>
      <c r="C231" s="32"/>
      <c r="D231" s="33"/>
      <c r="E231" s="33"/>
      <c r="F231" s="34"/>
    </row>
    <row r="232" spans="1:6" s="26" customFormat="1" ht="369" customHeight="1">
      <c r="A232" s="282" t="s">
        <v>11</v>
      </c>
      <c r="B232" s="416" t="s">
        <v>443</v>
      </c>
      <c r="C232" s="417"/>
      <c r="D232" s="417"/>
      <c r="E232" s="417"/>
      <c r="F232" s="418"/>
    </row>
    <row r="233" spans="1:6" s="26" customFormat="1" ht="19.5" customHeight="1">
      <c r="A233" s="282"/>
      <c r="B233" s="18"/>
      <c r="C233" s="280" t="s">
        <v>14</v>
      </c>
      <c r="D233" s="21">
        <v>1260</v>
      </c>
      <c r="E233" s="21"/>
      <c r="F233" s="21">
        <f t="shared" si="7"/>
        <v>0</v>
      </c>
    </row>
    <row r="234" spans="1:6" s="26" customFormat="1" ht="165" customHeight="1">
      <c r="A234" s="282" t="s">
        <v>34</v>
      </c>
      <c r="B234" s="416" t="s">
        <v>438</v>
      </c>
      <c r="C234" s="417"/>
      <c r="D234" s="417"/>
      <c r="E234" s="417"/>
      <c r="F234" s="418"/>
    </row>
    <row r="235" spans="1:6" s="26" customFormat="1" ht="19.5" customHeight="1">
      <c r="A235" s="282"/>
      <c r="B235" s="18"/>
      <c r="C235" s="280" t="s">
        <v>14</v>
      </c>
      <c r="D235" s="21">
        <v>34.4</v>
      </c>
      <c r="E235" s="21"/>
      <c r="F235" s="21">
        <f t="shared" ref="F235" si="8">D235*E235</f>
        <v>0</v>
      </c>
    </row>
    <row r="236" spans="1:6" s="27" customFormat="1" ht="219.75" customHeight="1">
      <c r="A236" s="54" t="s">
        <v>31</v>
      </c>
      <c r="B236" s="419" t="s">
        <v>439</v>
      </c>
      <c r="C236" s="417"/>
      <c r="D236" s="417"/>
      <c r="E236" s="417"/>
      <c r="F236" s="418"/>
    </row>
    <row r="237" spans="1:6" s="26" customFormat="1" ht="15">
      <c r="A237" s="282"/>
      <c r="B237" s="7"/>
      <c r="C237" s="280" t="s">
        <v>14</v>
      </c>
      <c r="D237" s="21">
        <v>86</v>
      </c>
      <c r="E237" s="21"/>
      <c r="F237" s="21">
        <f t="shared" si="7"/>
        <v>0</v>
      </c>
    </row>
    <row r="238" spans="1:6" s="26" customFormat="1" ht="15">
      <c r="A238" s="282"/>
      <c r="B238" s="7"/>
      <c r="C238" s="280"/>
      <c r="D238" s="21"/>
      <c r="E238" s="21"/>
      <c r="F238" s="21"/>
    </row>
    <row r="239" spans="1:6" s="26" customFormat="1" ht="15">
      <c r="A239" s="282"/>
      <c r="B239" s="7"/>
      <c r="C239" s="280"/>
      <c r="D239" s="21"/>
      <c r="E239" s="21"/>
      <c r="F239" s="21"/>
    </row>
    <row r="240" spans="1:6" s="26" customFormat="1" ht="15">
      <c r="A240" s="282"/>
      <c r="B240" s="7"/>
      <c r="C240" s="280"/>
      <c r="D240" s="21"/>
      <c r="E240" s="21"/>
      <c r="F240" s="21"/>
    </row>
    <row r="241" spans="1:6" s="26" customFormat="1" ht="46.5" customHeight="1">
      <c r="A241" s="282" t="s">
        <v>52</v>
      </c>
      <c r="B241" s="7" t="s">
        <v>54</v>
      </c>
      <c r="C241" s="280" t="s">
        <v>8</v>
      </c>
      <c r="D241" s="21">
        <v>235.4</v>
      </c>
      <c r="E241" s="21"/>
      <c r="F241" s="21">
        <f t="shared" ref="F241" si="9">D241*E241</f>
        <v>0</v>
      </c>
    </row>
    <row r="242" spans="1:6" s="26" customFormat="1" ht="109.5" customHeight="1">
      <c r="A242" s="282" t="s">
        <v>53</v>
      </c>
      <c r="B242" s="7" t="s">
        <v>87</v>
      </c>
      <c r="C242" s="280" t="s">
        <v>8</v>
      </c>
      <c r="D242" s="21">
        <v>320</v>
      </c>
      <c r="E242" s="21"/>
      <c r="F242" s="21">
        <f t="shared" si="7"/>
        <v>0</v>
      </c>
    </row>
    <row r="243" spans="1:6" s="26" customFormat="1" ht="35.25" customHeight="1">
      <c r="A243" s="282" t="s">
        <v>15</v>
      </c>
      <c r="B243" s="25" t="s">
        <v>55</v>
      </c>
      <c r="C243" s="280" t="s">
        <v>14</v>
      </c>
      <c r="D243" s="21">
        <v>1900</v>
      </c>
      <c r="E243" s="21"/>
      <c r="F243" s="21">
        <f t="shared" si="7"/>
        <v>0</v>
      </c>
    </row>
    <row r="244" spans="1:6" s="26" customFormat="1" ht="45" customHeight="1">
      <c r="A244" s="282" t="s">
        <v>17</v>
      </c>
      <c r="B244" s="7" t="s">
        <v>56</v>
      </c>
      <c r="C244" s="280" t="s">
        <v>13</v>
      </c>
      <c r="D244" s="21">
        <v>1</v>
      </c>
      <c r="E244" s="21"/>
      <c r="F244" s="21">
        <f t="shared" si="7"/>
        <v>0</v>
      </c>
    </row>
    <row r="245" spans="1:6" s="26" customFormat="1" ht="20.100000000000001" customHeight="1">
      <c r="A245" s="420"/>
      <c r="B245" s="420"/>
      <c r="C245" s="421"/>
      <c r="D245" s="421"/>
      <c r="E245" s="421"/>
      <c r="F245" s="421"/>
    </row>
    <row r="246" spans="1:6" s="26" customFormat="1" ht="20.100000000000001" customHeight="1">
      <c r="A246" s="404" t="s">
        <v>29</v>
      </c>
      <c r="B246" s="422"/>
      <c r="C246" s="357">
        <f>SUM(F229:F244)</f>
        <v>0</v>
      </c>
      <c r="D246" s="358"/>
      <c r="E246" s="358"/>
      <c r="F246" s="8" t="s">
        <v>30</v>
      </c>
    </row>
    <row r="250" spans="1:6" s="24" customFormat="1" ht="15.6">
      <c r="A250" s="412" t="s">
        <v>57</v>
      </c>
      <c r="B250" s="413" t="s">
        <v>58</v>
      </c>
      <c r="C250" s="414"/>
      <c r="D250" s="415"/>
      <c r="E250" s="415"/>
      <c r="F250" s="415"/>
    </row>
    <row r="251" spans="1:6" s="24" customFormat="1" ht="15.6">
      <c r="A251" s="412"/>
      <c r="B251" s="413"/>
      <c r="C251" s="414"/>
      <c r="D251" s="415"/>
      <c r="E251" s="415"/>
      <c r="F251" s="415"/>
    </row>
    <row r="252" spans="1:6" s="24" customFormat="1" ht="15.6">
      <c r="A252" s="412"/>
      <c r="B252" s="413"/>
      <c r="C252" s="414"/>
      <c r="D252" s="415"/>
      <c r="E252" s="415"/>
      <c r="F252" s="415"/>
    </row>
    <row r="253" spans="1:6" s="24" customFormat="1" ht="98.25" customHeight="1">
      <c r="A253" s="282" t="s">
        <v>6</v>
      </c>
      <c r="B253" s="9" t="s">
        <v>59</v>
      </c>
      <c r="C253" s="280" t="s">
        <v>18</v>
      </c>
      <c r="D253" s="21">
        <v>97</v>
      </c>
      <c r="E253" s="21"/>
      <c r="F253" s="21">
        <f t="shared" ref="F253:F261" si="10">D253*E253</f>
        <v>0</v>
      </c>
    </row>
    <row r="254" spans="1:6" s="24" customFormat="1" ht="101.25" customHeight="1">
      <c r="A254" s="282" t="s">
        <v>9</v>
      </c>
      <c r="B254" s="9" t="s">
        <v>60</v>
      </c>
      <c r="C254" s="280" t="s">
        <v>18</v>
      </c>
      <c r="D254" s="21">
        <v>148</v>
      </c>
      <c r="E254" s="21"/>
      <c r="F254" s="21">
        <f t="shared" si="10"/>
        <v>0</v>
      </c>
    </row>
    <row r="255" spans="1:6" s="24" customFormat="1" ht="92.25" customHeight="1">
      <c r="A255" s="282" t="s">
        <v>11</v>
      </c>
      <c r="B255" s="9" t="s">
        <v>62</v>
      </c>
      <c r="C255" s="280" t="s">
        <v>61</v>
      </c>
      <c r="D255" s="21">
        <v>84.2</v>
      </c>
      <c r="E255" s="21"/>
      <c r="F255" s="21">
        <f t="shared" si="10"/>
        <v>0</v>
      </c>
    </row>
    <row r="256" spans="1:6" s="24" customFormat="1" ht="57.75" customHeight="1">
      <c r="A256" s="282" t="s">
        <v>34</v>
      </c>
      <c r="B256" s="9" t="s">
        <v>120</v>
      </c>
      <c r="C256" s="280" t="s">
        <v>61</v>
      </c>
      <c r="D256" s="21">
        <v>39</v>
      </c>
      <c r="E256" s="21"/>
      <c r="F256" s="21">
        <f t="shared" si="10"/>
        <v>0</v>
      </c>
    </row>
    <row r="257" spans="1:7" s="24" customFormat="1" ht="63" customHeight="1">
      <c r="A257" s="282" t="s">
        <v>31</v>
      </c>
      <c r="B257" s="9" t="s">
        <v>465</v>
      </c>
      <c r="C257" s="280" t="s">
        <v>8</v>
      </c>
      <c r="D257" s="21">
        <v>60</v>
      </c>
      <c r="E257" s="21"/>
      <c r="F257" s="21">
        <f t="shared" si="10"/>
        <v>0</v>
      </c>
    </row>
    <row r="258" spans="1:7" s="24" customFormat="1" ht="63" customHeight="1">
      <c r="A258" s="282" t="s">
        <v>52</v>
      </c>
      <c r="B258" s="9" t="s">
        <v>466</v>
      </c>
      <c r="C258" s="280" t="s">
        <v>8</v>
      </c>
      <c r="D258" s="21">
        <v>52</v>
      </c>
      <c r="E258" s="21"/>
      <c r="F258" s="21">
        <f t="shared" si="10"/>
        <v>0</v>
      </c>
    </row>
    <row r="259" spans="1:7" s="24" customFormat="1" ht="101.25" customHeight="1">
      <c r="A259" s="282" t="s">
        <v>86</v>
      </c>
      <c r="B259" s="9" t="s">
        <v>63</v>
      </c>
      <c r="C259" s="280" t="s">
        <v>8</v>
      </c>
      <c r="D259" s="21">
        <v>24</v>
      </c>
      <c r="E259" s="21"/>
      <c r="F259" s="21">
        <f t="shared" si="10"/>
        <v>0</v>
      </c>
    </row>
    <row r="260" spans="1:7" s="24" customFormat="1" ht="101.25" customHeight="1">
      <c r="A260" s="282" t="s">
        <v>166</v>
      </c>
      <c r="B260" s="9" t="s">
        <v>167</v>
      </c>
      <c r="C260" s="280" t="s">
        <v>14</v>
      </c>
      <c r="D260" s="21">
        <v>24</v>
      </c>
      <c r="E260" s="21"/>
      <c r="F260" s="21">
        <f t="shared" si="10"/>
        <v>0</v>
      </c>
    </row>
    <row r="261" spans="1:7" s="24" customFormat="1" ht="101.25" customHeight="1">
      <c r="A261" s="282" t="s">
        <v>168</v>
      </c>
      <c r="B261" s="9" t="s">
        <v>88</v>
      </c>
      <c r="C261" s="280" t="s">
        <v>8</v>
      </c>
      <c r="D261" s="21">
        <v>30.4</v>
      </c>
      <c r="E261" s="21"/>
      <c r="F261" s="21">
        <f t="shared" si="10"/>
        <v>0</v>
      </c>
    </row>
    <row r="262" spans="1:7" s="24" customFormat="1" ht="18">
      <c r="A262" s="404" t="s">
        <v>29</v>
      </c>
      <c r="B262" s="404"/>
      <c r="C262" s="405">
        <f>SUM(F253:F260)</f>
        <v>0</v>
      </c>
      <c r="D262" s="405"/>
      <c r="E262" s="405"/>
      <c r="F262" s="11" t="s">
        <v>30</v>
      </c>
    </row>
    <row r="266" spans="1:7" s="27" customFormat="1" ht="20.100000000000001" customHeight="1">
      <c r="A266" s="406" t="s">
        <v>69</v>
      </c>
      <c r="B266" s="406" t="s">
        <v>64</v>
      </c>
      <c r="C266" s="409"/>
      <c r="D266" s="394"/>
      <c r="E266" s="394"/>
      <c r="F266" s="394"/>
    </row>
    <row r="267" spans="1:7" s="27" customFormat="1" ht="15">
      <c r="A267" s="407"/>
      <c r="B267" s="407"/>
      <c r="C267" s="410"/>
      <c r="D267" s="395"/>
      <c r="E267" s="395"/>
      <c r="F267" s="395"/>
    </row>
    <row r="268" spans="1:7" s="27" customFormat="1" ht="15">
      <c r="A268" s="408"/>
      <c r="B268" s="408"/>
      <c r="C268" s="411"/>
      <c r="D268" s="396"/>
      <c r="E268" s="396"/>
      <c r="F268" s="396"/>
    </row>
    <row r="269" spans="1:7" s="27" customFormat="1" ht="147.75" customHeight="1">
      <c r="A269" s="307" t="s">
        <v>6</v>
      </c>
      <c r="B269" s="397" t="s">
        <v>488</v>
      </c>
      <c r="C269" s="398"/>
      <c r="D269" s="398"/>
      <c r="E269" s="398"/>
      <c r="F269" s="399"/>
    </row>
    <row r="270" spans="1:7" s="333" customFormat="1" ht="13.8">
      <c r="A270" s="314"/>
      <c r="B270" s="315" t="s">
        <v>487</v>
      </c>
      <c r="C270" s="316"/>
      <c r="D270" s="317"/>
      <c r="E270" s="317"/>
      <c r="F270" s="317"/>
      <c r="G270" s="332"/>
    </row>
    <row r="271" spans="1:7" s="335" customFormat="1" ht="13.8">
      <c r="A271" s="318"/>
      <c r="B271" s="319" t="s">
        <v>65</v>
      </c>
      <c r="C271" s="320"/>
      <c r="D271" s="321"/>
      <c r="E271" s="321"/>
      <c r="F271" s="321"/>
      <c r="G271" s="334"/>
    </row>
    <row r="272" spans="1:7" s="333" customFormat="1" ht="13.8">
      <c r="A272" s="314"/>
      <c r="B272" s="315" t="s">
        <v>125</v>
      </c>
      <c r="C272" s="316" t="s">
        <v>13</v>
      </c>
      <c r="D272" s="317">
        <v>12</v>
      </c>
      <c r="E272" s="317"/>
      <c r="F272" s="317">
        <f t="shared" ref="F272:F275" si="11">D272*E272</f>
        <v>0</v>
      </c>
      <c r="G272" s="332"/>
    </row>
    <row r="273" spans="1:7" s="333" customFormat="1" ht="13.8">
      <c r="A273" s="314"/>
      <c r="B273" s="315" t="s">
        <v>489</v>
      </c>
      <c r="C273" s="316" t="s">
        <v>13</v>
      </c>
      <c r="D273" s="317">
        <v>2</v>
      </c>
      <c r="E273" s="317"/>
      <c r="F273" s="317">
        <f t="shared" ref="F273" si="12">D273*E273</f>
        <v>0</v>
      </c>
      <c r="G273" s="332"/>
    </row>
    <row r="274" spans="1:7" s="333" customFormat="1" ht="13.8">
      <c r="A274" s="314"/>
      <c r="B274" s="315" t="s">
        <v>492</v>
      </c>
      <c r="C274" s="316" t="s">
        <v>13</v>
      </c>
      <c r="D274" s="317">
        <v>2</v>
      </c>
      <c r="E274" s="317"/>
      <c r="F274" s="317">
        <f t="shared" si="11"/>
        <v>0</v>
      </c>
      <c r="G274" s="332"/>
    </row>
    <row r="275" spans="1:7" s="333" customFormat="1" ht="13.8">
      <c r="A275" s="314"/>
      <c r="B275" s="315" t="s">
        <v>127</v>
      </c>
      <c r="C275" s="316" t="s">
        <v>13</v>
      </c>
      <c r="D275" s="317">
        <v>2</v>
      </c>
      <c r="E275" s="317"/>
      <c r="F275" s="317">
        <f t="shared" si="11"/>
        <v>0</v>
      </c>
      <c r="G275" s="332"/>
    </row>
    <row r="276" spans="1:7" s="333" customFormat="1" ht="13.8">
      <c r="A276" s="314"/>
      <c r="B276" s="315" t="s">
        <v>129</v>
      </c>
      <c r="C276" s="316" t="s">
        <v>13</v>
      </c>
      <c r="D276" s="317">
        <v>1</v>
      </c>
      <c r="E276" s="317"/>
      <c r="F276" s="317">
        <f>D276*E276</f>
        <v>0</v>
      </c>
      <c r="G276" s="332"/>
    </row>
    <row r="277" spans="1:7" s="333" customFormat="1" ht="13.8">
      <c r="A277" s="314"/>
      <c r="B277" s="315" t="s">
        <v>491</v>
      </c>
      <c r="C277" s="316" t="s">
        <v>13</v>
      </c>
      <c r="D277" s="317">
        <v>1</v>
      </c>
      <c r="E277" s="317"/>
      <c r="F277" s="317">
        <f t="shared" ref="F277" si="13">D277*E277</f>
        <v>0</v>
      </c>
      <c r="G277" s="332"/>
    </row>
    <row r="278" spans="1:7" s="333" customFormat="1" ht="13.8">
      <c r="A278" s="314"/>
      <c r="B278" s="315" t="s">
        <v>128</v>
      </c>
      <c r="C278" s="316" t="s">
        <v>13</v>
      </c>
      <c r="D278" s="317">
        <v>1</v>
      </c>
      <c r="E278" s="317"/>
      <c r="F278" s="317">
        <f>D278*E278</f>
        <v>0</v>
      </c>
      <c r="G278" s="332"/>
    </row>
    <row r="279" spans="1:7" s="333" customFormat="1" ht="13.8">
      <c r="A279" s="314"/>
      <c r="B279" s="315" t="s">
        <v>493</v>
      </c>
      <c r="C279" s="316" t="s">
        <v>13</v>
      </c>
      <c r="D279" s="317">
        <v>1</v>
      </c>
      <c r="E279" s="317"/>
      <c r="F279" s="317">
        <f>D279*E279</f>
        <v>0</v>
      </c>
      <c r="G279" s="332"/>
    </row>
    <row r="280" spans="1:7" s="333" customFormat="1" ht="13.8">
      <c r="A280" s="314"/>
      <c r="B280" s="315" t="s">
        <v>126</v>
      </c>
      <c r="C280" s="316" t="s">
        <v>13</v>
      </c>
      <c r="D280" s="317">
        <v>12</v>
      </c>
      <c r="E280" s="317"/>
      <c r="F280" s="317">
        <f>D280*E280</f>
        <v>0</v>
      </c>
      <c r="G280" s="332"/>
    </row>
    <row r="281" spans="1:7" s="333" customFormat="1" ht="27.6">
      <c r="A281" s="322"/>
      <c r="B281" s="323" t="s">
        <v>130</v>
      </c>
      <c r="C281" s="324"/>
      <c r="D281" s="325"/>
      <c r="E281" s="325"/>
      <c r="F281" s="325"/>
    </row>
    <row r="282" spans="1:7" s="333" customFormat="1" ht="13.8">
      <c r="A282" s="314"/>
      <c r="B282" s="315" t="s">
        <v>490</v>
      </c>
      <c r="C282" s="316" t="s">
        <v>13</v>
      </c>
      <c r="D282" s="317">
        <v>1</v>
      </c>
      <c r="E282" s="317"/>
      <c r="F282" s="317">
        <f t="shared" ref="F282" si="14">D282*E282</f>
        <v>0</v>
      </c>
      <c r="G282" s="332"/>
    </row>
    <row r="283" spans="1:7" s="333" customFormat="1" ht="13.8">
      <c r="A283" s="326"/>
      <c r="B283" s="327"/>
      <c r="C283" s="328"/>
      <c r="D283" s="329"/>
      <c r="E283" s="329"/>
      <c r="F283" s="330"/>
      <c r="G283" s="332"/>
    </row>
    <row r="284" spans="1:7" s="336" customFormat="1" ht="30" customHeight="1">
      <c r="A284" s="400" t="s">
        <v>29</v>
      </c>
      <c r="B284" s="401"/>
      <c r="C284" s="402">
        <f>SUM(F271:F282)</f>
        <v>0</v>
      </c>
      <c r="D284" s="403"/>
      <c r="E284" s="403"/>
      <c r="F284" s="331" t="s">
        <v>30</v>
      </c>
    </row>
    <row r="295" spans="1:7" s="24" customFormat="1" ht="15.6">
      <c r="A295" s="278" t="s">
        <v>70</v>
      </c>
      <c r="B295" s="278" t="s">
        <v>131</v>
      </c>
      <c r="C295" s="280"/>
      <c r="D295" s="283"/>
      <c r="E295" s="283"/>
      <c r="F295" s="283"/>
    </row>
    <row r="296" spans="1:7" s="24" customFormat="1" ht="15.6">
      <c r="A296" s="266"/>
      <c r="B296" s="266"/>
      <c r="C296" s="271"/>
      <c r="D296" s="273"/>
      <c r="E296" s="273"/>
      <c r="F296" s="273"/>
    </row>
    <row r="297" spans="1:7" s="40" customFormat="1" ht="83.25" customHeight="1">
      <c r="A297" s="282" t="s">
        <v>6</v>
      </c>
      <c r="B297" s="9" t="s">
        <v>132</v>
      </c>
      <c r="C297" s="280" t="s">
        <v>14</v>
      </c>
      <c r="D297" s="21">
        <v>282.2</v>
      </c>
      <c r="E297" s="21"/>
      <c r="F297" s="21">
        <f t="shared" ref="F297:F299" si="15">D297*E297</f>
        <v>0</v>
      </c>
    </row>
    <row r="298" spans="1:7" s="40" customFormat="1" ht="121.5" customHeight="1">
      <c r="A298" s="282" t="s">
        <v>9</v>
      </c>
      <c r="B298" s="9" t="s">
        <v>177</v>
      </c>
      <c r="C298" s="280" t="s">
        <v>14</v>
      </c>
      <c r="D298" s="21">
        <v>904.1</v>
      </c>
      <c r="E298" s="21"/>
      <c r="F298" s="21">
        <f t="shared" si="15"/>
        <v>0</v>
      </c>
    </row>
    <row r="299" spans="1:7" s="26" customFormat="1" ht="62.25" customHeight="1">
      <c r="A299" s="57" t="s">
        <v>11</v>
      </c>
      <c r="B299" s="7" t="s">
        <v>175</v>
      </c>
      <c r="C299" s="280" t="s">
        <v>14</v>
      </c>
      <c r="D299" s="21">
        <v>156</v>
      </c>
      <c r="E299" s="6"/>
      <c r="F299" s="21">
        <f t="shared" si="15"/>
        <v>0</v>
      </c>
      <c r="G299" s="24"/>
    </row>
    <row r="300" spans="1:7" s="24" customFormat="1" ht="15.6">
      <c r="A300" s="351"/>
      <c r="B300" s="352"/>
      <c r="C300" s="352"/>
      <c r="D300" s="352"/>
      <c r="E300" s="352"/>
      <c r="F300" s="368"/>
    </row>
    <row r="301" spans="1:7" s="24" customFormat="1" ht="18">
      <c r="A301" s="355" t="s">
        <v>29</v>
      </c>
      <c r="B301" s="356"/>
      <c r="C301" s="357">
        <f>SUM(F298:F300)</f>
        <v>0</v>
      </c>
      <c r="D301" s="358"/>
      <c r="E301" s="358"/>
      <c r="F301" s="10" t="s">
        <v>30</v>
      </c>
    </row>
    <row r="307" spans="1:7" s="26" customFormat="1" ht="15.6">
      <c r="A307" s="278" t="s">
        <v>134</v>
      </c>
      <c r="B307" s="279" t="s">
        <v>133</v>
      </c>
      <c r="C307" s="280"/>
      <c r="D307" s="21"/>
      <c r="E307" s="21"/>
      <c r="F307" s="21"/>
    </row>
    <row r="308" spans="1:7" s="26" customFormat="1" ht="15">
      <c r="A308" s="282"/>
      <c r="B308" s="25"/>
      <c r="C308" s="280"/>
      <c r="D308" s="21"/>
      <c r="E308" s="21"/>
      <c r="F308" s="21"/>
    </row>
    <row r="309" spans="1:7" s="14" customFormat="1" ht="126" customHeight="1">
      <c r="A309" s="22" t="s">
        <v>6</v>
      </c>
      <c r="B309" s="16" t="s">
        <v>178</v>
      </c>
      <c r="C309" s="5" t="s">
        <v>14</v>
      </c>
      <c r="D309" s="6">
        <v>234</v>
      </c>
      <c r="E309" s="6"/>
      <c r="F309" s="6">
        <f>D309*E309</f>
        <v>0</v>
      </c>
    </row>
    <row r="310" spans="1:7" s="26" customFormat="1" ht="62.25" customHeight="1">
      <c r="A310" s="57" t="s">
        <v>9</v>
      </c>
      <c r="B310" s="7" t="s">
        <v>175</v>
      </c>
      <c r="C310" s="280" t="s">
        <v>14</v>
      </c>
      <c r="D310" s="21">
        <v>188</v>
      </c>
      <c r="E310" s="6"/>
      <c r="F310" s="21">
        <v>34320</v>
      </c>
      <c r="G310" s="24"/>
    </row>
    <row r="311" spans="1:7" s="26" customFormat="1" ht="22.5" customHeight="1">
      <c r="A311" s="282"/>
      <c r="B311" s="41"/>
      <c r="C311" s="280"/>
      <c r="D311" s="21"/>
      <c r="E311" s="21"/>
      <c r="F311" s="21"/>
    </row>
    <row r="312" spans="1:7" s="24" customFormat="1" ht="18">
      <c r="A312" s="355" t="s">
        <v>29</v>
      </c>
      <c r="B312" s="356"/>
      <c r="C312" s="357">
        <f>SUM(F309:F309)</f>
        <v>0</v>
      </c>
      <c r="D312" s="358"/>
      <c r="E312" s="358"/>
      <c r="F312" s="10" t="s">
        <v>30</v>
      </c>
    </row>
    <row r="320" spans="1:7" s="43" customFormat="1" ht="56.85" customHeight="1">
      <c r="A320" s="389"/>
      <c r="B320" s="390"/>
      <c r="C320" s="390"/>
      <c r="D320" s="390"/>
      <c r="E320" s="390"/>
      <c r="F320" s="391"/>
    </row>
    <row r="321" spans="1:6" s="45" customFormat="1" ht="37.5" customHeight="1">
      <c r="A321" s="44" t="s">
        <v>179</v>
      </c>
      <c r="B321" s="392" t="s">
        <v>85</v>
      </c>
      <c r="C321" s="392"/>
      <c r="D321" s="392"/>
      <c r="E321" s="392"/>
      <c r="F321" s="392"/>
    </row>
    <row r="322" spans="1:6" s="43" customFormat="1" ht="45">
      <c r="A322" s="46">
        <v>1</v>
      </c>
      <c r="B322" s="47" t="s">
        <v>188</v>
      </c>
      <c r="C322" s="281" t="s">
        <v>14</v>
      </c>
      <c r="D322" s="48">
        <v>180</v>
      </c>
      <c r="E322" s="49"/>
      <c r="F322" s="49">
        <f>D322*E322</f>
        <v>0</v>
      </c>
    </row>
    <row r="323" spans="1:6" s="43" customFormat="1" ht="45">
      <c r="A323" s="46">
        <v>3</v>
      </c>
      <c r="B323" s="47" t="s">
        <v>189</v>
      </c>
      <c r="C323" s="281" t="s">
        <v>14</v>
      </c>
      <c r="D323" s="48">
        <v>39.1</v>
      </c>
      <c r="E323" s="49"/>
      <c r="F323" s="49">
        <f>D323*E323</f>
        <v>0</v>
      </c>
    </row>
    <row r="324" spans="1:6" s="43" customFormat="1" ht="75" customHeight="1">
      <c r="A324" s="46">
        <v>4</v>
      </c>
      <c r="B324" s="47" t="s">
        <v>170</v>
      </c>
      <c r="C324" s="281" t="s">
        <v>14</v>
      </c>
      <c r="D324" s="48">
        <v>774</v>
      </c>
      <c r="E324" s="49"/>
      <c r="F324" s="49">
        <f>D324*E324</f>
        <v>0</v>
      </c>
    </row>
    <row r="325" spans="1:6" s="43" customFormat="1" ht="66" customHeight="1">
      <c r="A325" s="46" t="s">
        <v>31</v>
      </c>
      <c r="B325" s="47" t="s">
        <v>169</v>
      </c>
      <c r="C325" s="281" t="s">
        <v>14</v>
      </c>
      <c r="D325" s="48">
        <v>465</v>
      </c>
      <c r="E325" s="49"/>
      <c r="F325" s="49">
        <f>D325*E325</f>
        <v>0</v>
      </c>
    </row>
    <row r="326" spans="1:6" s="43" customFormat="1" ht="15">
      <c r="A326" s="393"/>
      <c r="B326" s="393"/>
      <c r="C326" s="393"/>
      <c r="D326" s="393"/>
      <c r="E326" s="393"/>
      <c r="F326" s="393"/>
    </row>
    <row r="327" spans="1:6" s="24" customFormat="1" ht="18">
      <c r="A327" s="355" t="s">
        <v>29</v>
      </c>
      <c r="B327" s="356"/>
      <c r="C327" s="357">
        <f>SUM(F322:F325)</f>
        <v>0</v>
      </c>
      <c r="D327" s="358"/>
      <c r="E327" s="358"/>
      <c r="F327" s="10" t="s">
        <v>30</v>
      </c>
    </row>
    <row r="328" spans="1:6" s="26" customFormat="1" ht="22.5" customHeight="1">
      <c r="A328" s="282"/>
      <c r="B328" s="41"/>
      <c r="C328" s="280"/>
      <c r="D328" s="21"/>
      <c r="E328" s="21"/>
      <c r="F328" s="21"/>
    </row>
    <row r="354" spans="1:6" s="24" customFormat="1" ht="15.6">
      <c r="A354" s="278" t="s">
        <v>151</v>
      </c>
      <c r="B354" s="267" t="s">
        <v>71</v>
      </c>
      <c r="C354" s="280"/>
      <c r="D354" s="283"/>
      <c r="E354" s="283"/>
      <c r="F354" s="283"/>
    </row>
    <row r="355" spans="1:6" s="24" customFormat="1" ht="15.6">
      <c r="A355" s="265"/>
      <c r="B355" s="268"/>
      <c r="C355" s="270"/>
      <c r="D355" s="272"/>
      <c r="E355" s="272"/>
      <c r="F355" s="272"/>
    </row>
    <row r="356" spans="1:6" s="24" customFormat="1" ht="66.75" customHeight="1">
      <c r="A356" s="282" t="s">
        <v>6</v>
      </c>
      <c r="B356" s="9" t="s">
        <v>171</v>
      </c>
      <c r="C356" s="280" t="s">
        <v>14</v>
      </c>
      <c r="D356" s="21">
        <v>465</v>
      </c>
      <c r="E356" s="21"/>
      <c r="F356" s="21">
        <f t="shared" ref="F356:F359" si="16">D356*E356</f>
        <v>0</v>
      </c>
    </row>
    <row r="357" spans="1:6" s="24" customFormat="1" ht="70.5" customHeight="1">
      <c r="A357" s="282" t="s">
        <v>9</v>
      </c>
      <c r="B357" s="9" t="s">
        <v>172</v>
      </c>
      <c r="C357" s="280" t="s">
        <v>14</v>
      </c>
      <c r="D357" s="21">
        <v>774</v>
      </c>
      <c r="E357" s="21"/>
      <c r="F357" s="21">
        <f t="shared" si="16"/>
        <v>0</v>
      </c>
    </row>
    <row r="358" spans="1:6" s="24" customFormat="1" ht="70.5" customHeight="1">
      <c r="A358" s="282" t="s">
        <v>11</v>
      </c>
      <c r="B358" s="9" t="s">
        <v>192</v>
      </c>
      <c r="C358" s="280" t="s">
        <v>14</v>
      </c>
      <c r="D358" s="21">
        <v>4060.7</v>
      </c>
      <c r="E358" s="21"/>
      <c r="F358" s="21">
        <f t="shared" si="16"/>
        <v>0</v>
      </c>
    </row>
    <row r="359" spans="1:6" s="24" customFormat="1" ht="127.5" customHeight="1">
      <c r="A359" s="282" t="s">
        <v>34</v>
      </c>
      <c r="B359" s="9" t="s">
        <v>444</v>
      </c>
      <c r="C359" s="280" t="s">
        <v>14</v>
      </c>
      <c r="D359" s="21">
        <v>94</v>
      </c>
      <c r="E359" s="21"/>
      <c r="F359" s="21">
        <f t="shared" si="16"/>
        <v>0</v>
      </c>
    </row>
    <row r="360" spans="1:6" s="24" customFormat="1" ht="15.6">
      <c r="A360" s="276"/>
      <c r="B360" s="277"/>
      <c r="C360" s="277"/>
      <c r="D360" s="277"/>
      <c r="E360" s="277"/>
      <c r="F360" s="284"/>
    </row>
    <row r="361" spans="1:6" s="24" customFormat="1" ht="18">
      <c r="A361" s="355" t="s">
        <v>29</v>
      </c>
      <c r="B361" s="356"/>
      <c r="C361" s="357">
        <f>SUM(F356:F359)</f>
        <v>0</v>
      </c>
      <c r="D361" s="358"/>
      <c r="E361" s="358"/>
      <c r="F361" s="10" t="s">
        <v>30</v>
      </c>
    </row>
    <row r="362" spans="1:6" s="24" customFormat="1" ht="18">
      <c r="A362" s="28"/>
      <c r="B362" s="28"/>
      <c r="C362" s="29"/>
      <c r="D362" s="29"/>
      <c r="E362" s="29"/>
      <c r="F362" s="30"/>
    </row>
    <row r="363" spans="1:6" s="24" customFormat="1" ht="18">
      <c r="A363" s="28"/>
      <c r="B363" s="28"/>
      <c r="C363" s="29"/>
      <c r="D363" s="29"/>
      <c r="E363" s="29"/>
      <c r="F363" s="30"/>
    </row>
    <row r="364" spans="1:6" s="24" customFormat="1" ht="18">
      <c r="A364" s="28"/>
      <c r="B364" s="28"/>
      <c r="C364" s="29"/>
      <c r="D364" s="29"/>
      <c r="E364" s="29"/>
      <c r="F364" s="30"/>
    </row>
    <row r="365" spans="1:6" s="24" customFormat="1" ht="18">
      <c r="A365" s="28"/>
      <c r="B365" s="28"/>
      <c r="C365" s="29"/>
      <c r="D365" s="29"/>
      <c r="E365" s="29"/>
      <c r="F365" s="30"/>
    </row>
    <row r="366" spans="1:6" s="24" customFormat="1" ht="18">
      <c r="A366" s="28"/>
      <c r="B366" s="28"/>
      <c r="C366" s="29"/>
      <c r="D366" s="29"/>
      <c r="E366" s="29"/>
      <c r="F366" s="30"/>
    </row>
    <row r="367" spans="1:6" s="24" customFormat="1" ht="18">
      <c r="A367" s="28"/>
      <c r="B367" s="28"/>
      <c r="C367" s="29"/>
      <c r="D367" s="29"/>
      <c r="E367" s="29"/>
      <c r="F367" s="30"/>
    </row>
    <row r="368" spans="1:6" s="24" customFormat="1" ht="18">
      <c r="A368" s="28"/>
      <c r="B368" s="28"/>
      <c r="C368" s="29"/>
      <c r="D368" s="29"/>
      <c r="E368" s="29"/>
      <c r="F368" s="30"/>
    </row>
    <row r="369" spans="1:6" s="24" customFormat="1" ht="18">
      <c r="A369" s="28"/>
      <c r="B369" s="28"/>
      <c r="C369" s="29"/>
      <c r="D369" s="29"/>
      <c r="E369" s="29"/>
      <c r="F369" s="30"/>
    </row>
    <row r="370" spans="1:6" s="24" customFormat="1" ht="18">
      <c r="A370" s="28"/>
      <c r="B370" s="28"/>
      <c r="C370" s="29"/>
      <c r="D370" s="29"/>
      <c r="E370" s="29"/>
      <c r="F370" s="30"/>
    </row>
    <row r="371" spans="1:6" s="24" customFormat="1" ht="18">
      <c r="A371" s="28"/>
      <c r="B371" s="28"/>
      <c r="C371" s="29"/>
      <c r="D371" s="29"/>
      <c r="E371" s="29"/>
      <c r="F371" s="30"/>
    </row>
    <row r="372" spans="1:6" s="24" customFormat="1" ht="18">
      <c r="A372" s="28"/>
      <c r="B372" s="28"/>
      <c r="C372" s="29"/>
      <c r="D372" s="29"/>
      <c r="E372" s="29"/>
      <c r="F372" s="30"/>
    </row>
    <row r="373" spans="1:6" s="24" customFormat="1" ht="18">
      <c r="A373" s="28"/>
      <c r="B373" s="28"/>
      <c r="C373" s="29"/>
      <c r="D373" s="29"/>
      <c r="E373" s="29"/>
      <c r="F373" s="30"/>
    </row>
    <row r="374" spans="1:6" s="24" customFormat="1" ht="18">
      <c r="A374" s="28"/>
      <c r="B374" s="28"/>
      <c r="C374" s="29"/>
      <c r="D374" s="29"/>
      <c r="E374" s="29"/>
      <c r="F374" s="30"/>
    </row>
    <row r="375" spans="1:6" s="24" customFormat="1" ht="18">
      <c r="A375" s="28"/>
      <c r="B375" s="28"/>
      <c r="C375" s="29"/>
      <c r="D375" s="29"/>
      <c r="E375" s="29"/>
      <c r="F375" s="30"/>
    </row>
    <row r="376" spans="1:6" s="24" customFormat="1" ht="18">
      <c r="A376" s="28"/>
      <c r="B376" s="28"/>
      <c r="C376" s="29"/>
      <c r="D376" s="29"/>
      <c r="E376" s="29"/>
      <c r="F376" s="30"/>
    </row>
    <row r="377" spans="1:6" s="24" customFormat="1" ht="18">
      <c r="A377" s="28"/>
      <c r="B377" s="28"/>
      <c r="C377" s="29"/>
      <c r="D377" s="29"/>
      <c r="E377" s="29"/>
      <c r="F377" s="30"/>
    </row>
    <row r="378" spans="1:6" s="24" customFormat="1" ht="18">
      <c r="A378" s="28"/>
      <c r="B378" s="28"/>
      <c r="C378" s="29"/>
      <c r="D378" s="29"/>
      <c r="E378" s="29"/>
      <c r="F378" s="30"/>
    </row>
    <row r="379" spans="1:6" s="24" customFormat="1" ht="18">
      <c r="A379" s="28"/>
      <c r="B379" s="28"/>
      <c r="C379" s="29"/>
      <c r="D379" s="29"/>
      <c r="E379" s="29"/>
      <c r="F379" s="30"/>
    </row>
    <row r="380" spans="1:6" s="24" customFormat="1" ht="18">
      <c r="A380" s="28"/>
      <c r="B380" s="28"/>
      <c r="C380" s="29"/>
      <c r="D380" s="29"/>
      <c r="E380" s="29"/>
      <c r="F380" s="30"/>
    </row>
    <row r="381" spans="1:6" s="24" customFormat="1" ht="18">
      <c r="A381" s="28"/>
      <c r="B381" s="28"/>
      <c r="C381" s="29"/>
      <c r="D381" s="29"/>
      <c r="E381" s="29"/>
      <c r="F381" s="30"/>
    </row>
    <row r="382" spans="1:6" s="26" customFormat="1" ht="20.100000000000001" customHeight="1">
      <c r="A382" s="282"/>
      <c r="B382" s="42"/>
      <c r="C382" s="280"/>
      <c r="D382" s="21"/>
      <c r="E382" s="21"/>
      <c r="F382" s="36"/>
    </row>
    <row r="383" spans="1:6" s="26" customFormat="1" ht="15.6">
      <c r="A383" s="278" t="s">
        <v>146</v>
      </c>
      <c r="B383" s="279" t="s">
        <v>135</v>
      </c>
      <c r="C383" s="280"/>
      <c r="D383" s="21"/>
      <c r="E383" s="21"/>
      <c r="F383" s="21"/>
    </row>
    <row r="384" spans="1:6" s="26" customFormat="1" ht="15">
      <c r="A384" s="282"/>
      <c r="B384" s="25"/>
      <c r="C384" s="280"/>
      <c r="D384" s="21"/>
      <c r="E384" s="21"/>
      <c r="F384" s="21"/>
    </row>
    <row r="385" spans="1:6" s="14" customFormat="1" ht="215.25" customHeight="1">
      <c r="A385" s="22" t="s">
        <v>6</v>
      </c>
      <c r="B385" s="12" t="s">
        <v>480</v>
      </c>
      <c r="C385" s="5" t="s">
        <v>13</v>
      </c>
      <c r="D385" s="6">
        <v>1</v>
      </c>
      <c r="E385" s="6"/>
      <c r="F385" s="6">
        <f>D385*E385</f>
        <v>0</v>
      </c>
    </row>
    <row r="386" spans="1:6" s="26" customFormat="1" ht="22.5" customHeight="1">
      <c r="A386" s="282"/>
      <c r="B386" s="41"/>
      <c r="C386" s="280"/>
      <c r="D386" s="21"/>
      <c r="E386" s="21"/>
      <c r="F386" s="21"/>
    </row>
    <row r="387" spans="1:6" s="14" customFormat="1" ht="180.75" customHeight="1">
      <c r="A387" s="22" t="s">
        <v>9</v>
      </c>
      <c r="B387" s="338" t="s">
        <v>481</v>
      </c>
      <c r="C387" s="5" t="s">
        <v>13</v>
      </c>
      <c r="D387" s="6">
        <v>1</v>
      </c>
      <c r="E387" s="6"/>
      <c r="F387" s="6">
        <f>D387*E387</f>
        <v>0</v>
      </c>
    </row>
    <row r="388" spans="1:6" s="14" customFormat="1" ht="69" customHeight="1">
      <c r="A388" s="22" t="s">
        <v>11</v>
      </c>
      <c r="B388" s="338" t="s">
        <v>484</v>
      </c>
      <c r="C388" s="5" t="s">
        <v>18</v>
      </c>
      <c r="D388" s="6">
        <v>12</v>
      </c>
      <c r="E388" s="6"/>
      <c r="F388" s="6">
        <f>D388*E388</f>
        <v>0</v>
      </c>
    </row>
    <row r="389" spans="1:6" s="24" customFormat="1" ht="18">
      <c r="A389" s="355" t="s">
        <v>29</v>
      </c>
      <c r="B389" s="356"/>
      <c r="C389" s="357">
        <f>SUM(F385:F388)</f>
        <v>0</v>
      </c>
      <c r="D389" s="358"/>
      <c r="E389" s="358"/>
      <c r="F389" s="10" t="s">
        <v>30</v>
      </c>
    </row>
    <row r="390" spans="1:6" s="24" customFormat="1" ht="18">
      <c r="A390" s="28"/>
      <c r="B390" s="28"/>
      <c r="C390" s="29"/>
      <c r="D390" s="29"/>
      <c r="E390" s="29"/>
      <c r="F390" s="30"/>
    </row>
    <row r="391" spans="1:6" s="24" customFormat="1" ht="18">
      <c r="A391" s="28"/>
      <c r="B391" s="28"/>
      <c r="C391" s="29"/>
      <c r="D391" s="29"/>
      <c r="E391" s="29"/>
      <c r="F391" s="30"/>
    </row>
    <row r="392" spans="1:6" s="24" customFormat="1" ht="18">
      <c r="A392" s="28"/>
      <c r="B392" s="28"/>
      <c r="C392" s="29"/>
      <c r="D392" s="29"/>
      <c r="E392" s="29"/>
      <c r="F392" s="30"/>
    </row>
    <row r="393" spans="1:6" s="24" customFormat="1" ht="18">
      <c r="A393" s="28"/>
      <c r="B393" s="28"/>
      <c r="C393" s="29"/>
      <c r="D393" s="29"/>
      <c r="E393" s="29"/>
      <c r="F393" s="30"/>
    </row>
    <row r="394" spans="1:6" s="24" customFormat="1" ht="18">
      <c r="A394" s="28"/>
      <c r="B394" s="28"/>
      <c r="C394" s="29"/>
      <c r="D394" s="29"/>
      <c r="E394" s="29"/>
      <c r="F394" s="30"/>
    </row>
    <row r="395" spans="1:6" s="24" customFormat="1" ht="18">
      <c r="A395" s="28"/>
      <c r="B395" s="28"/>
      <c r="C395" s="29"/>
      <c r="D395" s="29"/>
      <c r="E395" s="29"/>
      <c r="F395" s="30"/>
    </row>
    <row r="396" spans="1:6" s="24" customFormat="1" ht="18">
      <c r="A396" s="28"/>
      <c r="B396" s="28"/>
      <c r="C396" s="29"/>
      <c r="D396" s="29"/>
      <c r="E396" s="29"/>
      <c r="F396" s="30"/>
    </row>
    <row r="397" spans="1:6" s="24" customFormat="1" ht="18">
      <c r="A397" s="28"/>
      <c r="B397" s="28"/>
      <c r="C397" s="29"/>
      <c r="D397" s="29"/>
      <c r="E397" s="29"/>
      <c r="F397" s="30"/>
    </row>
    <row r="398" spans="1:6" s="24" customFormat="1" ht="18">
      <c r="A398" s="28"/>
      <c r="B398" s="28"/>
      <c r="C398" s="29"/>
      <c r="D398" s="29"/>
      <c r="E398" s="29"/>
      <c r="F398" s="30"/>
    </row>
    <row r="399" spans="1:6" s="24" customFormat="1" ht="18">
      <c r="A399" s="28"/>
      <c r="B399" s="28"/>
      <c r="C399" s="29"/>
      <c r="D399" s="29"/>
      <c r="E399" s="29"/>
      <c r="F399" s="30"/>
    </row>
    <row r="401" spans="1:6" s="26" customFormat="1" ht="20.100000000000001" customHeight="1">
      <c r="A401" s="282"/>
      <c r="B401" s="42"/>
      <c r="C401" s="280"/>
      <c r="D401" s="21"/>
      <c r="E401" s="21"/>
      <c r="F401" s="36"/>
    </row>
    <row r="402" spans="1:6" s="26" customFormat="1" ht="15.6">
      <c r="A402" s="278" t="s">
        <v>147</v>
      </c>
      <c r="B402" s="279" t="s">
        <v>137</v>
      </c>
      <c r="C402" s="280"/>
      <c r="D402" s="21"/>
      <c r="E402" s="21"/>
      <c r="F402" s="21"/>
    </row>
    <row r="403" spans="1:6" s="26" customFormat="1" ht="15">
      <c r="A403" s="282"/>
      <c r="B403" s="25"/>
      <c r="C403" s="280"/>
      <c r="D403" s="21"/>
      <c r="E403" s="21"/>
      <c r="F403" s="21"/>
    </row>
    <row r="404" spans="1:6" s="14" customFormat="1" ht="48" customHeight="1">
      <c r="A404" s="22" t="s">
        <v>6</v>
      </c>
      <c r="B404" s="16" t="s">
        <v>138</v>
      </c>
      <c r="C404" s="5"/>
      <c r="D404" s="6"/>
      <c r="E404" s="6"/>
      <c r="F404" s="6"/>
    </row>
    <row r="405" spans="1:6" s="14" customFormat="1" ht="22.5" customHeight="1">
      <c r="A405" s="22"/>
      <c r="B405" s="16" t="s">
        <v>139</v>
      </c>
      <c r="C405" s="5" t="s">
        <v>13</v>
      </c>
      <c r="D405" s="6">
        <v>5</v>
      </c>
      <c r="E405" s="6"/>
      <c r="F405" s="6">
        <f>D405*E405</f>
        <v>0</v>
      </c>
    </row>
    <row r="406" spans="1:6" s="14" customFormat="1" ht="22.5" customHeight="1">
      <c r="A406" s="22"/>
      <c r="B406" s="16" t="s">
        <v>140</v>
      </c>
      <c r="C406" s="5" t="s">
        <v>13</v>
      </c>
      <c r="D406" s="6">
        <v>8</v>
      </c>
      <c r="E406" s="6"/>
      <c r="F406" s="6">
        <f>D406*E406</f>
        <v>0</v>
      </c>
    </row>
    <row r="407" spans="1:6" s="14" customFormat="1" ht="60" customHeight="1">
      <c r="A407" s="22"/>
      <c r="B407" s="16" t="s">
        <v>187</v>
      </c>
      <c r="C407" s="5" t="s">
        <v>13</v>
      </c>
      <c r="D407" s="6">
        <v>12</v>
      </c>
      <c r="E407" s="6"/>
      <c r="F407" s="6">
        <f>D407*E407</f>
        <v>0</v>
      </c>
    </row>
    <row r="408" spans="1:6" s="24" customFormat="1" ht="18">
      <c r="A408" s="355" t="s">
        <v>29</v>
      </c>
      <c r="B408" s="356"/>
      <c r="C408" s="357">
        <f>SUM(F405:F407)</f>
        <v>0</v>
      </c>
      <c r="D408" s="358"/>
      <c r="E408" s="358"/>
      <c r="F408" s="10" t="s">
        <v>30</v>
      </c>
    </row>
    <row r="409" spans="1:6" s="24" customFormat="1" ht="18">
      <c r="A409" s="28"/>
      <c r="B409" s="28"/>
      <c r="C409" s="29"/>
      <c r="D409" s="29"/>
      <c r="E409" s="29"/>
      <c r="F409" s="30"/>
    </row>
    <row r="410" spans="1:6" s="24" customFormat="1" ht="18">
      <c r="A410" s="28"/>
      <c r="B410" s="28"/>
      <c r="C410" s="29"/>
      <c r="D410" s="29"/>
      <c r="E410" s="29"/>
      <c r="F410" s="30"/>
    </row>
    <row r="411" spans="1:6" s="24" customFormat="1" ht="18">
      <c r="A411" s="28"/>
      <c r="B411" s="28"/>
      <c r="C411" s="29"/>
      <c r="D411" s="29"/>
      <c r="E411" s="29"/>
      <c r="F411" s="30"/>
    </row>
    <row r="412" spans="1:6" s="24" customFormat="1" ht="18">
      <c r="A412" s="28"/>
      <c r="B412" s="28"/>
      <c r="C412" s="29"/>
      <c r="D412" s="29"/>
      <c r="E412" s="29"/>
      <c r="F412" s="30"/>
    </row>
    <row r="413" spans="1:6" s="24" customFormat="1" ht="18">
      <c r="A413" s="28"/>
      <c r="B413" s="28"/>
      <c r="C413" s="29"/>
      <c r="D413" s="29"/>
      <c r="E413" s="29"/>
      <c r="F413" s="30"/>
    </row>
    <row r="415" spans="1:6" s="26" customFormat="1" ht="30" customHeight="1">
      <c r="A415" s="374" t="s">
        <v>148</v>
      </c>
      <c r="B415" s="377" t="s">
        <v>72</v>
      </c>
      <c r="C415" s="380"/>
      <c r="D415" s="383"/>
      <c r="E415" s="383"/>
      <c r="F415" s="386"/>
    </row>
    <row r="416" spans="1:6" s="26" customFormat="1" ht="15" customHeight="1">
      <c r="A416" s="375"/>
      <c r="B416" s="378"/>
      <c r="C416" s="381"/>
      <c r="D416" s="384"/>
      <c r="E416" s="384"/>
      <c r="F416" s="387"/>
    </row>
    <row r="417" spans="1:6" s="26" customFormat="1" ht="10.5" customHeight="1">
      <c r="A417" s="376"/>
      <c r="B417" s="379"/>
      <c r="C417" s="382"/>
      <c r="D417" s="385"/>
      <c r="E417" s="385"/>
      <c r="F417" s="388"/>
    </row>
    <row r="418" spans="1:6" s="26" customFormat="1" ht="10.5" customHeight="1">
      <c r="A418" s="266"/>
      <c r="B418" s="269"/>
      <c r="C418" s="271"/>
      <c r="D418" s="273"/>
      <c r="E418" s="273"/>
      <c r="F418" s="274"/>
    </row>
    <row r="419" spans="1:6" s="26" customFormat="1" ht="43.5" customHeight="1">
      <c r="A419" s="282" t="s">
        <v>6</v>
      </c>
      <c r="B419" s="25" t="s">
        <v>93</v>
      </c>
      <c r="C419" s="280" t="s">
        <v>13</v>
      </c>
      <c r="D419" s="21">
        <v>1</v>
      </c>
      <c r="E419" s="21"/>
      <c r="F419" s="21">
        <f>D419*E419</f>
        <v>0</v>
      </c>
    </row>
    <row r="420" spans="1:6" s="26" customFormat="1" ht="15">
      <c r="A420" s="351"/>
      <c r="B420" s="352"/>
      <c r="C420" s="353"/>
      <c r="D420" s="353"/>
      <c r="E420" s="353"/>
      <c r="F420" s="354"/>
    </row>
    <row r="421" spans="1:6" s="24" customFormat="1" ht="18">
      <c r="A421" s="355" t="s">
        <v>29</v>
      </c>
      <c r="B421" s="356"/>
      <c r="C421" s="357">
        <f>SUM(F419:F419)</f>
        <v>0</v>
      </c>
      <c r="D421" s="358"/>
      <c r="E421" s="358"/>
      <c r="F421" s="10" t="s">
        <v>30</v>
      </c>
    </row>
    <row r="439" spans="1:6" s="26" customFormat="1" ht="30" customHeight="1">
      <c r="A439" s="374" t="s">
        <v>149</v>
      </c>
      <c r="B439" s="377" t="s">
        <v>173</v>
      </c>
      <c r="C439" s="380"/>
      <c r="D439" s="383"/>
      <c r="E439" s="383"/>
      <c r="F439" s="386"/>
    </row>
    <row r="440" spans="1:6" s="26" customFormat="1" ht="15" customHeight="1">
      <c r="A440" s="375"/>
      <c r="B440" s="378"/>
      <c r="C440" s="381"/>
      <c r="D440" s="384"/>
      <c r="E440" s="384"/>
      <c r="F440" s="387"/>
    </row>
    <row r="441" spans="1:6" s="26" customFormat="1" ht="10.5" customHeight="1">
      <c r="A441" s="376"/>
      <c r="B441" s="379"/>
      <c r="C441" s="382"/>
      <c r="D441" s="385"/>
      <c r="E441" s="385"/>
      <c r="F441" s="388"/>
    </row>
    <row r="442" spans="1:6" s="26" customFormat="1" ht="10.5" customHeight="1">
      <c r="A442" s="266"/>
      <c r="B442" s="269"/>
      <c r="C442" s="271"/>
      <c r="D442" s="273"/>
      <c r="E442" s="273"/>
      <c r="F442" s="274"/>
    </row>
    <row r="443" spans="1:6" s="313" customFormat="1" ht="177.75" customHeight="1">
      <c r="A443" s="307" t="s">
        <v>6</v>
      </c>
      <c r="B443" s="312" t="s">
        <v>486</v>
      </c>
      <c r="C443" s="309" t="s">
        <v>13</v>
      </c>
      <c r="D443" s="310">
        <v>1</v>
      </c>
      <c r="E443" s="310"/>
      <c r="F443" s="310">
        <f>D443*E443</f>
        <v>0</v>
      </c>
    </row>
    <row r="444" spans="1:6" s="26" customFormat="1" ht="15">
      <c r="A444" s="351"/>
      <c r="B444" s="352"/>
      <c r="C444" s="353"/>
      <c r="D444" s="353"/>
      <c r="E444" s="353"/>
      <c r="F444" s="354"/>
    </row>
    <row r="445" spans="1:6" s="24" customFormat="1" ht="18">
      <c r="A445" s="355" t="s">
        <v>29</v>
      </c>
      <c r="B445" s="356"/>
      <c r="C445" s="357">
        <f>SUM(F443:F443)</f>
        <v>0</v>
      </c>
      <c r="D445" s="358"/>
      <c r="E445" s="358"/>
      <c r="F445" s="10" t="s">
        <v>30</v>
      </c>
    </row>
    <row r="482" spans="1:6">
      <c r="A482" s="359" t="s">
        <v>174</v>
      </c>
      <c r="B482" s="360"/>
      <c r="C482" s="360"/>
      <c r="D482" s="360"/>
      <c r="E482" s="360"/>
      <c r="F482" s="361"/>
    </row>
    <row r="483" spans="1:6">
      <c r="A483" s="362"/>
      <c r="B483" s="363"/>
      <c r="C483" s="363"/>
      <c r="D483" s="363"/>
      <c r="E483" s="363"/>
      <c r="F483" s="364"/>
    </row>
    <row r="484" spans="1:6">
      <c r="A484" s="365"/>
      <c r="B484" s="366"/>
      <c r="C484" s="366"/>
      <c r="D484" s="366"/>
      <c r="E484" s="366"/>
      <c r="F484" s="367"/>
    </row>
    <row r="485" spans="1:6" ht="15">
      <c r="A485" s="351"/>
      <c r="B485" s="352"/>
      <c r="C485" s="352"/>
      <c r="D485" s="352"/>
      <c r="E485" s="352"/>
      <c r="F485" s="368"/>
    </row>
    <row r="486" spans="1:6" ht="15.6">
      <c r="A486" s="275"/>
      <c r="B486" s="369" t="s">
        <v>180</v>
      </c>
      <c r="C486" s="370"/>
      <c r="D486" s="371" t="s">
        <v>73</v>
      </c>
      <c r="E486" s="372"/>
      <c r="F486" s="373"/>
    </row>
    <row r="487" spans="1:6" ht="15.6">
      <c r="A487" s="22" t="s">
        <v>4</v>
      </c>
      <c r="B487" s="346" t="s">
        <v>5</v>
      </c>
      <c r="C487" s="350"/>
      <c r="D487" s="348">
        <f>C45</f>
        <v>0</v>
      </c>
      <c r="E487" s="349"/>
      <c r="F487" s="285" t="s">
        <v>30</v>
      </c>
    </row>
    <row r="488" spans="1:6" ht="15.6">
      <c r="A488" s="22" t="s">
        <v>81</v>
      </c>
      <c r="B488" s="346" t="s">
        <v>150</v>
      </c>
      <c r="C488" s="350"/>
      <c r="D488" s="348">
        <f>C106</f>
        <v>0</v>
      </c>
      <c r="E488" s="349"/>
      <c r="F488" s="285" t="s">
        <v>30</v>
      </c>
    </row>
    <row r="489" spans="1:6" ht="15.6">
      <c r="A489" s="22" t="s">
        <v>82</v>
      </c>
      <c r="B489" s="346" t="s">
        <v>78</v>
      </c>
      <c r="C489" s="350"/>
      <c r="D489" s="348">
        <f>C119</f>
        <v>0</v>
      </c>
      <c r="E489" s="349"/>
      <c r="F489" s="286" t="s">
        <v>30</v>
      </c>
    </row>
    <row r="490" spans="1:6" ht="15.6">
      <c r="A490" s="22" t="s">
        <v>35</v>
      </c>
      <c r="B490" s="346" t="s">
        <v>79</v>
      </c>
      <c r="C490" s="350"/>
      <c r="D490" s="348">
        <f>C133</f>
        <v>0</v>
      </c>
      <c r="E490" s="349"/>
      <c r="F490" s="287" t="s">
        <v>30</v>
      </c>
    </row>
    <row r="491" spans="1:6" ht="15.6">
      <c r="A491" s="22" t="s">
        <v>38</v>
      </c>
      <c r="B491" s="346" t="s">
        <v>36</v>
      </c>
      <c r="C491" s="350"/>
      <c r="D491" s="348">
        <f>C154</f>
        <v>0</v>
      </c>
      <c r="E491" s="349"/>
      <c r="F491" s="286" t="s">
        <v>30</v>
      </c>
    </row>
    <row r="492" spans="1:6" ht="15.6">
      <c r="A492" s="22" t="s">
        <v>83</v>
      </c>
      <c r="B492" s="346" t="s">
        <v>77</v>
      </c>
      <c r="C492" s="350"/>
      <c r="D492" s="348">
        <f>C170</f>
        <v>0</v>
      </c>
      <c r="E492" s="349"/>
      <c r="F492" s="287" t="s">
        <v>30</v>
      </c>
    </row>
    <row r="493" spans="1:6" ht="15.6">
      <c r="A493" s="22" t="s">
        <v>44</v>
      </c>
      <c r="B493" s="346" t="s">
        <v>80</v>
      </c>
      <c r="C493" s="350"/>
      <c r="D493" s="348">
        <f>C183</f>
        <v>0</v>
      </c>
      <c r="E493" s="349"/>
      <c r="F493" s="286" t="s">
        <v>30</v>
      </c>
    </row>
    <row r="494" spans="1:6" ht="15.6">
      <c r="A494" s="22" t="s">
        <v>48</v>
      </c>
      <c r="B494" s="346" t="s">
        <v>45</v>
      </c>
      <c r="C494" s="347"/>
      <c r="D494" s="348">
        <f>C207</f>
        <v>0</v>
      </c>
      <c r="E494" s="349"/>
      <c r="F494" s="286" t="s">
        <v>30</v>
      </c>
    </row>
    <row r="495" spans="1:6" ht="15.6">
      <c r="A495" s="22" t="s">
        <v>145</v>
      </c>
      <c r="B495" s="346" t="s">
        <v>49</v>
      </c>
      <c r="C495" s="347"/>
      <c r="D495" s="348">
        <f>C246</f>
        <v>0</v>
      </c>
      <c r="E495" s="349"/>
      <c r="F495" s="286" t="s">
        <v>30</v>
      </c>
    </row>
    <row r="496" spans="1:6" ht="15.6">
      <c r="A496" s="22" t="s">
        <v>84</v>
      </c>
      <c r="B496" s="346" t="s">
        <v>58</v>
      </c>
      <c r="C496" s="347"/>
      <c r="D496" s="348">
        <f>C262</f>
        <v>0</v>
      </c>
      <c r="E496" s="349"/>
      <c r="F496" s="286" t="s">
        <v>30</v>
      </c>
    </row>
    <row r="497" spans="1:6" ht="15.6">
      <c r="A497" s="22" t="s">
        <v>69</v>
      </c>
      <c r="B497" s="346" t="s">
        <v>64</v>
      </c>
      <c r="C497" s="347"/>
      <c r="D497" s="348">
        <f>C284</f>
        <v>0</v>
      </c>
      <c r="E497" s="349"/>
      <c r="F497" s="286" t="s">
        <v>30</v>
      </c>
    </row>
    <row r="498" spans="1:6" ht="15.6">
      <c r="A498" s="22" t="s">
        <v>70</v>
      </c>
      <c r="B498" s="346" t="s">
        <v>131</v>
      </c>
      <c r="C498" s="347"/>
      <c r="D498" s="348">
        <f>C301</f>
        <v>0</v>
      </c>
      <c r="E498" s="349"/>
      <c r="F498" s="286" t="s">
        <v>30</v>
      </c>
    </row>
    <row r="499" spans="1:6" ht="15.6">
      <c r="A499" s="22" t="s">
        <v>134</v>
      </c>
      <c r="B499" s="346" t="s">
        <v>133</v>
      </c>
      <c r="C499" s="347"/>
      <c r="D499" s="348">
        <f>C312</f>
        <v>0</v>
      </c>
      <c r="E499" s="349"/>
      <c r="F499" s="286" t="s">
        <v>30</v>
      </c>
    </row>
    <row r="500" spans="1:6" ht="15.6">
      <c r="A500" s="22" t="s">
        <v>136</v>
      </c>
      <c r="B500" s="346" t="s">
        <v>85</v>
      </c>
      <c r="C500" s="347"/>
      <c r="D500" s="348">
        <f>C327</f>
        <v>0</v>
      </c>
      <c r="E500" s="349"/>
      <c r="F500" s="286" t="s">
        <v>30</v>
      </c>
    </row>
    <row r="501" spans="1:6" ht="15.6">
      <c r="A501" s="22" t="s">
        <v>151</v>
      </c>
      <c r="B501" s="346" t="s">
        <v>71</v>
      </c>
      <c r="C501" s="347"/>
      <c r="D501" s="348">
        <f>C361</f>
        <v>0</v>
      </c>
      <c r="E501" s="349"/>
      <c r="F501" s="286" t="s">
        <v>30</v>
      </c>
    </row>
    <row r="502" spans="1:6" ht="15.6">
      <c r="A502" s="22" t="s">
        <v>146</v>
      </c>
      <c r="B502" s="346" t="s">
        <v>135</v>
      </c>
      <c r="C502" s="347"/>
      <c r="D502" s="348">
        <f>C389</f>
        <v>0</v>
      </c>
      <c r="E502" s="349"/>
      <c r="F502" s="286" t="s">
        <v>30</v>
      </c>
    </row>
    <row r="503" spans="1:6" ht="15.6">
      <c r="A503" s="22" t="s">
        <v>147</v>
      </c>
      <c r="B503" s="346" t="s">
        <v>137</v>
      </c>
      <c r="C503" s="347"/>
      <c r="D503" s="348">
        <f>C408</f>
        <v>0</v>
      </c>
      <c r="E503" s="349"/>
      <c r="F503" s="286" t="s">
        <v>30</v>
      </c>
    </row>
    <row r="504" spans="1:6" ht="15.6">
      <c r="A504" s="22" t="s">
        <v>148</v>
      </c>
      <c r="B504" s="346" t="s">
        <v>72</v>
      </c>
      <c r="C504" s="347"/>
      <c r="D504" s="348">
        <f>C421</f>
        <v>0</v>
      </c>
      <c r="E504" s="349"/>
      <c r="F504" s="286" t="s">
        <v>30</v>
      </c>
    </row>
    <row r="505" spans="1:6" ht="15.6">
      <c r="A505" s="22" t="s">
        <v>149</v>
      </c>
      <c r="B505" s="346" t="s">
        <v>173</v>
      </c>
      <c r="C505" s="347"/>
      <c r="D505" s="348">
        <f>C445</f>
        <v>0</v>
      </c>
      <c r="E505" s="349"/>
      <c r="F505" s="286" t="s">
        <v>30</v>
      </c>
    </row>
    <row r="506" spans="1:6" ht="15.6">
      <c r="A506" s="282"/>
      <c r="B506" s="342" t="s">
        <v>75</v>
      </c>
      <c r="C506" s="343"/>
      <c r="D506" s="344">
        <f>SUM(D487:E505)</f>
        <v>0</v>
      </c>
      <c r="E506" s="345"/>
      <c r="F506" s="288" t="s">
        <v>30</v>
      </c>
    </row>
    <row r="507" spans="1:6" ht="15.6">
      <c r="A507" s="282"/>
      <c r="B507" s="342" t="s">
        <v>76</v>
      </c>
      <c r="C507" s="343"/>
      <c r="D507" s="344">
        <f>D506*0.25</f>
        <v>0</v>
      </c>
      <c r="E507" s="345"/>
      <c r="F507" s="289" t="s">
        <v>30</v>
      </c>
    </row>
    <row r="508" spans="1:6" ht="15.6">
      <c r="A508" s="282"/>
      <c r="B508" s="342" t="s">
        <v>75</v>
      </c>
      <c r="C508" s="343"/>
      <c r="D508" s="344">
        <f>D506+D507</f>
        <v>0</v>
      </c>
      <c r="E508" s="345"/>
      <c r="F508" s="290" t="s">
        <v>30</v>
      </c>
    </row>
    <row r="529" spans="1:6" ht="17.399999999999999">
      <c r="A529" s="291"/>
      <c r="B529" s="291"/>
      <c r="C529" s="292"/>
      <c r="D529" s="292"/>
      <c r="E529" s="292"/>
      <c r="F529" s="293"/>
    </row>
  </sheetData>
  <mergeCells count="179">
    <mergeCell ref="A7:F8"/>
    <mergeCell ref="B12:F12"/>
    <mergeCell ref="A13:F13"/>
    <mergeCell ref="A16:A18"/>
    <mergeCell ref="B16:B18"/>
    <mergeCell ref="C16:C18"/>
    <mergeCell ref="D16:D18"/>
    <mergeCell ref="E16:E18"/>
    <mergeCell ref="F16:F18"/>
    <mergeCell ref="A44:F44"/>
    <mergeCell ref="A45:B45"/>
    <mergeCell ref="C45:E45"/>
    <mergeCell ref="A106:B106"/>
    <mergeCell ref="C106:E106"/>
    <mergeCell ref="A111:A113"/>
    <mergeCell ref="B111:B113"/>
    <mergeCell ref="C111:C113"/>
    <mergeCell ref="D111:D113"/>
    <mergeCell ref="E111:E113"/>
    <mergeCell ref="F111:F113"/>
    <mergeCell ref="A118:F118"/>
    <mergeCell ref="A119:B119"/>
    <mergeCell ref="C119:E119"/>
    <mergeCell ref="A125:A127"/>
    <mergeCell ref="B125:B127"/>
    <mergeCell ref="C125:C127"/>
    <mergeCell ref="D125:D127"/>
    <mergeCell ref="E125:E127"/>
    <mergeCell ref="F125:F127"/>
    <mergeCell ref="A132:F132"/>
    <mergeCell ref="A133:B133"/>
    <mergeCell ref="C133:E133"/>
    <mergeCell ref="A138:A140"/>
    <mergeCell ref="B138:B140"/>
    <mergeCell ref="C138:C140"/>
    <mergeCell ref="D138:D140"/>
    <mergeCell ref="E138:E140"/>
    <mergeCell ref="F138:F140"/>
    <mergeCell ref="A153:F153"/>
    <mergeCell ref="A154:B154"/>
    <mergeCell ref="C154:E154"/>
    <mergeCell ref="A158:A160"/>
    <mergeCell ref="B158:B160"/>
    <mergeCell ref="C158:C160"/>
    <mergeCell ref="D158:D160"/>
    <mergeCell ref="E158:E160"/>
    <mergeCell ref="F158:F160"/>
    <mergeCell ref="A169:F169"/>
    <mergeCell ref="A170:B170"/>
    <mergeCell ref="C170:E170"/>
    <mergeCell ref="A176:A178"/>
    <mergeCell ref="B176:B178"/>
    <mergeCell ref="C176:C178"/>
    <mergeCell ref="D176:D178"/>
    <mergeCell ref="E176:E178"/>
    <mergeCell ref="F176:F178"/>
    <mergeCell ref="A182:F182"/>
    <mergeCell ref="A183:B183"/>
    <mergeCell ref="C183:E183"/>
    <mergeCell ref="A200:A202"/>
    <mergeCell ref="B200:B202"/>
    <mergeCell ref="C200:C202"/>
    <mergeCell ref="D200:D202"/>
    <mergeCell ref="E200:E202"/>
    <mergeCell ref="F200:F202"/>
    <mergeCell ref="F250:F252"/>
    <mergeCell ref="B232:F232"/>
    <mergeCell ref="B234:F234"/>
    <mergeCell ref="B236:F236"/>
    <mergeCell ref="A245:F245"/>
    <mergeCell ref="A246:B246"/>
    <mergeCell ref="C246:E246"/>
    <mergeCell ref="A206:F206"/>
    <mergeCell ref="A207:B207"/>
    <mergeCell ref="C207:E207"/>
    <mergeCell ref="A225:A227"/>
    <mergeCell ref="B225:B227"/>
    <mergeCell ref="C225:C227"/>
    <mergeCell ref="D225:D227"/>
    <mergeCell ref="E225:E227"/>
    <mergeCell ref="F225:F227"/>
    <mergeCell ref="A262:B262"/>
    <mergeCell ref="C262:E262"/>
    <mergeCell ref="A266:A268"/>
    <mergeCell ref="B266:B268"/>
    <mergeCell ref="C266:C268"/>
    <mergeCell ref="D266:D268"/>
    <mergeCell ref="E266:E268"/>
    <mergeCell ref="A250:A252"/>
    <mergeCell ref="B250:B252"/>
    <mergeCell ref="C250:C252"/>
    <mergeCell ref="D250:D252"/>
    <mergeCell ref="E250:E252"/>
    <mergeCell ref="A312:B312"/>
    <mergeCell ref="C312:E312"/>
    <mergeCell ref="A320:F320"/>
    <mergeCell ref="B321:F321"/>
    <mergeCell ref="A326:F326"/>
    <mergeCell ref="A327:B327"/>
    <mergeCell ref="C327:E327"/>
    <mergeCell ref="F266:F268"/>
    <mergeCell ref="B269:F269"/>
    <mergeCell ref="A284:B284"/>
    <mergeCell ref="C284:E284"/>
    <mergeCell ref="A300:F300"/>
    <mergeCell ref="A301:B301"/>
    <mergeCell ref="C301:E301"/>
    <mergeCell ref="A415:A417"/>
    <mergeCell ref="B415:B417"/>
    <mergeCell ref="C415:C417"/>
    <mergeCell ref="D415:D417"/>
    <mergeCell ref="E415:E417"/>
    <mergeCell ref="F415:F417"/>
    <mergeCell ref="A361:B361"/>
    <mergeCell ref="C361:E361"/>
    <mergeCell ref="A389:B389"/>
    <mergeCell ref="C389:E389"/>
    <mergeCell ref="A408:B408"/>
    <mergeCell ref="C408:E408"/>
    <mergeCell ref="A420:F420"/>
    <mergeCell ref="A421:B421"/>
    <mergeCell ref="C421:E421"/>
    <mergeCell ref="A439:A441"/>
    <mergeCell ref="B439:B441"/>
    <mergeCell ref="C439:C441"/>
    <mergeCell ref="D439:D441"/>
    <mergeCell ref="E439:E441"/>
    <mergeCell ref="F439:F441"/>
    <mergeCell ref="B487:C487"/>
    <mergeCell ref="D487:E487"/>
    <mergeCell ref="B488:C488"/>
    <mergeCell ref="D488:E488"/>
    <mergeCell ref="B489:C489"/>
    <mergeCell ref="D489:E489"/>
    <mergeCell ref="A444:F444"/>
    <mergeCell ref="A445:B445"/>
    <mergeCell ref="C445:E445"/>
    <mergeCell ref="A482:F484"/>
    <mergeCell ref="A485:F485"/>
    <mergeCell ref="B486:C486"/>
    <mergeCell ref="D486:F486"/>
    <mergeCell ref="B493:C493"/>
    <mergeCell ref="D493:E493"/>
    <mergeCell ref="B494:C494"/>
    <mergeCell ref="D494:E494"/>
    <mergeCell ref="B495:C495"/>
    <mergeCell ref="D495:E495"/>
    <mergeCell ref="B490:C490"/>
    <mergeCell ref="D490:E490"/>
    <mergeCell ref="B491:C491"/>
    <mergeCell ref="D491:E491"/>
    <mergeCell ref="B492:C492"/>
    <mergeCell ref="D492:E492"/>
    <mergeCell ref="B499:C499"/>
    <mergeCell ref="D499:E499"/>
    <mergeCell ref="B500:C500"/>
    <mergeCell ref="D500:E500"/>
    <mergeCell ref="B501:C501"/>
    <mergeCell ref="D501:E501"/>
    <mergeCell ref="B496:C496"/>
    <mergeCell ref="D496:E496"/>
    <mergeCell ref="B497:C497"/>
    <mergeCell ref="D497:E497"/>
    <mergeCell ref="B498:C498"/>
    <mergeCell ref="D498:E498"/>
    <mergeCell ref="B508:C508"/>
    <mergeCell ref="D508:E508"/>
    <mergeCell ref="B505:C505"/>
    <mergeCell ref="D505:E505"/>
    <mergeCell ref="B506:C506"/>
    <mergeCell ref="D506:E506"/>
    <mergeCell ref="B507:C507"/>
    <mergeCell ref="D507:E507"/>
    <mergeCell ref="B502:C502"/>
    <mergeCell ref="D502:E502"/>
    <mergeCell ref="B503:C503"/>
    <mergeCell ref="D503:E503"/>
    <mergeCell ref="B504:C504"/>
    <mergeCell ref="D504:E504"/>
  </mergeCells>
  <pageMargins left="0.7" right="0.25" top="0.75" bottom="0.75" header="0.3" footer="0.3"/>
  <pageSetup paperSize="9" scale="90" orientation="portrait" r:id="rId1"/>
  <rowBreaks count="3" manualBreakCount="3">
    <brk id="230" max="5" man="1"/>
    <brk id="236" max="5" man="1"/>
    <brk id="306"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K455"/>
  <sheetViews>
    <sheetView zoomScale="125" zoomScaleNormal="125" workbookViewId="0">
      <selection activeCell="B13" sqref="B13"/>
    </sheetView>
  </sheetViews>
  <sheetFormatPr defaultColWidth="9.109375" defaultRowHeight="10.199999999999999"/>
  <cols>
    <col min="1" max="1" width="4" style="81" customWidth="1"/>
    <col min="2" max="2" width="45.6640625" style="80" customWidth="1"/>
    <col min="3" max="3" width="5" style="79" customWidth="1"/>
    <col min="4" max="4" width="8.5546875" style="78" customWidth="1"/>
    <col min="5" max="5" width="10.33203125" style="77" customWidth="1"/>
    <col min="6" max="6" width="13.5546875" style="77" customWidth="1"/>
    <col min="7" max="16384" width="9.109375" style="77"/>
  </cols>
  <sheetData>
    <row r="5" spans="1:8" s="174" customFormat="1" ht="12" thickBot="1">
      <c r="A5" s="179" t="s">
        <v>393</v>
      </c>
      <c r="B5" s="178" t="s">
        <v>475</v>
      </c>
      <c r="C5" s="177"/>
      <c r="D5" s="176"/>
      <c r="F5" s="175" t="s">
        <v>392</v>
      </c>
    </row>
    <row r="6" spans="1:8" s="173" customFormat="1" ht="15.75" customHeight="1" thickBot="1">
      <c r="A6" s="444" t="s">
        <v>391</v>
      </c>
      <c r="B6" s="445"/>
      <c r="C6" s="445"/>
      <c r="D6" s="445"/>
      <c r="E6" s="445"/>
      <c r="F6" s="446"/>
    </row>
    <row r="7" spans="1:8">
      <c r="A7" s="102"/>
      <c r="B7" s="101"/>
      <c r="C7" s="100"/>
      <c r="D7" s="99"/>
      <c r="E7" s="98"/>
      <c r="F7" s="98"/>
    </row>
    <row r="8" spans="1:8" s="172" customFormat="1" ht="13.2">
      <c r="A8" s="124" t="s">
        <v>390</v>
      </c>
      <c r="B8" s="298"/>
      <c r="C8" s="167"/>
      <c r="D8" s="166"/>
      <c r="E8" s="112" t="s">
        <v>215</v>
      </c>
      <c r="F8" s="112" t="s">
        <v>214</v>
      </c>
    </row>
    <row r="9" spans="1:8" s="172" customFormat="1" ht="13.2">
      <c r="A9" s="124"/>
      <c r="B9" s="437"/>
      <c r="C9" s="438"/>
      <c r="D9" s="438"/>
      <c r="E9" s="123" t="s">
        <v>213</v>
      </c>
      <c r="F9" s="123" t="s">
        <v>213</v>
      </c>
    </row>
    <row r="10" spans="1:8" ht="24" customHeight="1">
      <c r="A10" s="81" t="s">
        <v>6</v>
      </c>
      <c r="B10" s="108" t="s">
        <v>389</v>
      </c>
      <c r="C10" s="111"/>
      <c r="D10" s="111"/>
      <c r="E10" s="111"/>
      <c r="F10" s="111"/>
      <c r="G10" s="111"/>
      <c r="H10" s="111"/>
    </row>
    <row r="11" spans="1:8">
      <c r="B11" s="171" t="s">
        <v>388</v>
      </c>
      <c r="C11" s="112" t="s">
        <v>13</v>
      </c>
      <c r="D11" s="111">
        <v>1</v>
      </c>
      <c r="E11" s="87"/>
      <c r="F11" s="87">
        <f>D11*E11</f>
        <v>0</v>
      </c>
      <c r="G11" s="111"/>
      <c r="H11" s="111"/>
    </row>
    <row r="12" spans="1:8">
      <c r="B12" s="171"/>
      <c r="C12" s="112"/>
      <c r="D12" s="111"/>
      <c r="E12" s="87"/>
      <c r="F12" s="87"/>
      <c r="G12" s="111"/>
      <c r="H12" s="111"/>
    </row>
    <row r="13" spans="1:8" ht="24.75" customHeight="1">
      <c r="A13" s="109" t="s">
        <v>9</v>
      </c>
      <c r="B13" s="104" t="s">
        <v>387</v>
      </c>
      <c r="D13" s="145"/>
    </row>
    <row r="14" spans="1:8">
      <c r="A14" s="105"/>
      <c r="B14" s="104" t="s">
        <v>270</v>
      </c>
      <c r="C14" s="79" t="s">
        <v>13</v>
      </c>
      <c r="D14" s="103">
        <v>2</v>
      </c>
      <c r="E14" s="87"/>
      <c r="F14" s="87">
        <f>D14*E14</f>
        <v>0</v>
      </c>
    </row>
    <row r="15" spans="1:8">
      <c r="A15" s="105"/>
      <c r="B15" s="104"/>
      <c r="D15" s="103"/>
      <c r="E15" s="87"/>
      <c r="F15" s="87"/>
    </row>
    <row r="16" spans="1:8" s="111" customFormat="1" ht="25.5" customHeight="1">
      <c r="A16" s="137" t="s">
        <v>11</v>
      </c>
      <c r="B16" s="113" t="s">
        <v>386</v>
      </c>
      <c r="C16" s="112"/>
      <c r="D16" s="119"/>
      <c r="F16" s="114"/>
    </row>
    <row r="17" spans="1:6" s="111" customFormat="1" ht="12" customHeight="1">
      <c r="A17" s="136"/>
      <c r="B17" s="138" t="s">
        <v>385</v>
      </c>
      <c r="C17" s="112" t="s">
        <v>13</v>
      </c>
      <c r="D17" s="119">
        <v>1</v>
      </c>
      <c r="E17" s="114"/>
      <c r="F17" s="114">
        <f>D17*E17</f>
        <v>0</v>
      </c>
    </row>
    <row r="18" spans="1:6">
      <c r="A18" s="105"/>
      <c r="B18" s="104"/>
      <c r="D18" s="103"/>
      <c r="E18" s="87"/>
      <c r="F18" s="87"/>
    </row>
    <row r="19" spans="1:6" ht="20.399999999999999">
      <c r="A19" s="109" t="s">
        <v>34</v>
      </c>
      <c r="B19" s="104" t="s">
        <v>384</v>
      </c>
      <c r="D19" s="145"/>
    </row>
    <row r="20" spans="1:6">
      <c r="A20" s="105"/>
      <c r="B20" s="104" t="s">
        <v>383</v>
      </c>
      <c r="C20" s="79" t="s">
        <v>13</v>
      </c>
      <c r="D20" s="103">
        <v>2</v>
      </c>
      <c r="E20" s="87"/>
      <c r="F20" s="87">
        <f>D20*E20</f>
        <v>0</v>
      </c>
    </row>
    <row r="21" spans="1:6">
      <c r="A21" s="105"/>
      <c r="B21" s="104"/>
      <c r="D21" s="103"/>
      <c r="E21" s="87"/>
      <c r="F21" s="87"/>
    </row>
    <row r="22" spans="1:6" ht="20.399999999999999">
      <c r="A22" s="139" t="s">
        <v>31</v>
      </c>
      <c r="B22" s="104" t="s">
        <v>382</v>
      </c>
      <c r="D22" s="103"/>
    </row>
    <row r="23" spans="1:6">
      <c r="A23" s="128"/>
      <c r="B23" s="104" t="s">
        <v>381</v>
      </c>
      <c r="C23" s="79" t="s">
        <v>13</v>
      </c>
      <c r="D23" s="103">
        <v>6</v>
      </c>
      <c r="E23" s="114"/>
      <c r="F23" s="114">
        <f>D23*E23</f>
        <v>0</v>
      </c>
    </row>
    <row r="24" spans="1:6">
      <c r="A24" s="128"/>
      <c r="B24" s="104" t="s">
        <v>380</v>
      </c>
      <c r="C24" s="79" t="s">
        <v>13</v>
      </c>
      <c r="D24" s="103">
        <v>4</v>
      </c>
      <c r="E24" s="114"/>
      <c r="F24" s="114">
        <f>D24*E24</f>
        <v>0</v>
      </c>
    </row>
    <row r="25" spans="1:6">
      <c r="A25" s="105"/>
      <c r="B25" s="104"/>
      <c r="D25" s="103"/>
      <c r="E25" s="87"/>
      <c r="F25" s="87"/>
    </row>
    <row r="26" spans="1:6" ht="57" customHeight="1">
      <c r="A26" s="109" t="s">
        <v>52</v>
      </c>
      <c r="B26" s="104" t="s">
        <v>445</v>
      </c>
      <c r="D26" s="145"/>
    </row>
    <row r="27" spans="1:6">
      <c r="A27" s="105"/>
      <c r="B27" s="113" t="s">
        <v>379</v>
      </c>
      <c r="C27" s="79" t="s">
        <v>18</v>
      </c>
      <c r="D27" s="103">
        <v>3</v>
      </c>
      <c r="E27" s="87"/>
      <c r="F27" s="87">
        <f>D27*E27</f>
        <v>0</v>
      </c>
    </row>
    <row r="28" spans="1:6">
      <c r="A28" s="105"/>
      <c r="B28" s="113" t="s">
        <v>378</v>
      </c>
      <c r="C28" s="79" t="s">
        <v>18</v>
      </c>
      <c r="D28" s="103">
        <v>17</v>
      </c>
      <c r="E28" s="87"/>
      <c r="F28" s="87">
        <f>D28*E28</f>
        <v>0</v>
      </c>
    </row>
    <row r="29" spans="1:6">
      <c r="A29" s="105"/>
      <c r="B29" s="113" t="s">
        <v>377</v>
      </c>
      <c r="C29" s="79" t="s">
        <v>18</v>
      </c>
      <c r="D29" s="103">
        <v>18</v>
      </c>
      <c r="E29" s="87"/>
      <c r="F29" s="87">
        <f>D29*E29</f>
        <v>0</v>
      </c>
    </row>
    <row r="30" spans="1:6">
      <c r="A30" s="105"/>
      <c r="B30" s="113" t="s">
        <v>376</v>
      </c>
      <c r="C30" s="79" t="s">
        <v>18</v>
      </c>
      <c r="D30" s="103">
        <v>41</v>
      </c>
      <c r="E30" s="87"/>
      <c r="F30" s="87">
        <f>D30*E30</f>
        <v>0</v>
      </c>
    </row>
    <row r="31" spans="1:6" ht="4.5" customHeight="1">
      <c r="A31" s="105"/>
      <c r="B31" s="113"/>
      <c r="D31" s="145"/>
    </row>
    <row r="32" spans="1:6">
      <c r="A32" s="105"/>
      <c r="B32" s="104" t="s">
        <v>375</v>
      </c>
      <c r="D32" s="145"/>
    </row>
    <row r="33" spans="1:10" ht="24" customHeight="1">
      <c r="A33" s="105"/>
      <c r="B33" s="104" t="s">
        <v>374</v>
      </c>
      <c r="D33" s="145"/>
    </row>
    <row r="34" spans="1:10" s="104" customFormat="1" ht="11.25" customHeight="1">
      <c r="B34" s="118" t="s">
        <v>209</v>
      </c>
      <c r="C34" s="79"/>
      <c r="D34" s="103"/>
    </row>
    <row r="35" spans="1:10" s="104" customFormat="1" ht="11.25" customHeight="1">
      <c r="B35" s="117"/>
      <c r="C35" s="79"/>
      <c r="D35" s="103"/>
    </row>
    <row r="36" spans="1:10" s="104" customFormat="1" ht="11.25" customHeight="1">
      <c r="B36" s="117"/>
      <c r="C36" s="79"/>
      <c r="D36" s="103"/>
    </row>
    <row r="37" spans="1:10">
      <c r="A37" s="105"/>
      <c r="B37" s="170"/>
      <c r="C37" s="112"/>
      <c r="D37" s="111"/>
      <c r="E37" s="107"/>
      <c r="F37" s="107"/>
    </row>
    <row r="38" spans="1:10" ht="37.5" customHeight="1">
      <c r="A38" s="109" t="s">
        <v>53</v>
      </c>
      <c r="B38" s="108" t="s">
        <v>373</v>
      </c>
      <c r="C38" s="106"/>
      <c r="D38" s="106"/>
      <c r="E38" s="134"/>
      <c r="F38" s="134"/>
      <c r="G38" s="106"/>
      <c r="H38" s="106"/>
      <c r="I38" s="106"/>
      <c r="J38" s="106"/>
    </row>
    <row r="39" spans="1:10" ht="13.2">
      <c r="A39" s="109"/>
      <c r="B39" s="163"/>
      <c r="C39" s="79" t="s">
        <v>202</v>
      </c>
      <c r="D39" s="103">
        <v>1</v>
      </c>
      <c r="E39" s="107"/>
      <c r="F39" s="107">
        <f>D39*E39</f>
        <v>0</v>
      </c>
      <c r="G39" s="106"/>
      <c r="H39" s="106"/>
      <c r="I39" s="106"/>
      <c r="J39" s="106"/>
    </row>
    <row r="40" spans="1:10" ht="13.2">
      <c r="A40" s="109"/>
      <c r="B40" s="163"/>
      <c r="D40" s="103"/>
      <c r="E40" s="107"/>
      <c r="F40" s="107"/>
      <c r="G40" s="106"/>
      <c r="H40" s="106"/>
      <c r="I40" s="106"/>
      <c r="J40" s="106"/>
    </row>
    <row r="41" spans="1:10" s="118" customFormat="1" ht="45.6" customHeight="1">
      <c r="A41" s="108" t="s">
        <v>15</v>
      </c>
      <c r="B41" s="108" t="s">
        <v>372</v>
      </c>
    </row>
    <row r="42" spans="1:10" s="111" customFormat="1">
      <c r="A42" s="148"/>
      <c r="B42" s="118"/>
      <c r="C42" s="112" t="s">
        <v>202</v>
      </c>
      <c r="D42" s="111">
        <v>1</v>
      </c>
      <c r="E42" s="107"/>
      <c r="F42" s="107">
        <f>D42*E42</f>
        <v>0</v>
      </c>
    </row>
    <row r="43" spans="1:10" s="111" customFormat="1" ht="12.75" customHeight="1">
      <c r="A43" s="148"/>
      <c r="B43" s="118"/>
      <c r="C43" s="112"/>
    </row>
    <row r="44" spans="1:10" s="118" customFormat="1" ht="48.75" customHeight="1">
      <c r="A44" s="108" t="s">
        <v>17</v>
      </c>
      <c r="B44" s="108" t="s">
        <v>371</v>
      </c>
    </row>
    <row r="45" spans="1:10" s="111" customFormat="1">
      <c r="A45" s="148"/>
      <c r="B45" s="118"/>
      <c r="C45" s="112" t="s">
        <v>202</v>
      </c>
      <c r="D45" s="111">
        <v>2</v>
      </c>
      <c r="E45" s="107"/>
      <c r="F45" s="107">
        <f>D45*E45</f>
        <v>0</v>
      </c>
    </row>
    <row r="46" spans="1:10" ht="13.2">
      <c r="A46" s="109"/>
      <c r="B46" s="163"/>
      <c r="D46" s="103"/>
      <c r="E46" s="107"/>
      <c r="F46" s="107"/>
      <c r="G46" s="106"/>
      <c r="H46" s="106"/>
      <c r="I46" s="106"/>
      <c r="J46" s="106"/>
    </row>
    <row r="47" spans="1:10" ht="24.75" customHeight="1">
      <c r="A47" s="81" t="s">
        <v>19</v>
      </c>
      <c r="B47" s="108" t="s">
        <v>370</v>
      </c>
      <c r="C47" s="111"/>
      <c r="D47" s="111"/>
      <c r="E47" s="111"/>
      <c r="F47" s="111"/>
      <c r="G47" s="111"/>
      <c r="H47" s="111"/>
    </row>
    <row r="48" spans="1:10">
      <c r="B48" s="118"/>
      <c r="C48" s="112" t="s">
        <v>202</v>
      </c>
      <c r="D48" s="111">
        <v>1</v>
      </c>
      <c r="E48" s="87"/>
      <c r="F48" s="87">
        <f>D48*E48</f>
        <v>0</v>
      </c>
      <c r="G48" s="111"/>
      <c r="H48" s="111"/>
    </row>
    <row r="49" spans="1:10" ht="13.2">
      <c r="A49" s="109"/>
      <c r="B49" s="163"/>
      <c r="D49" s="103"/>
      <c r="E49" s="107"/>
      <c r="F49" s="107"/>
      <c r="G49" s="106"/>
      <c r="H49" s="106"/>
      <c r="I49" s="106"/>
      <c r="J49" s="106"/>
    </row>
    <row r="50" spans="1:10" s="111" customFormat="1" ht="23.25" customHeight="1">
      <c r="A50" s="148" t="s">
        <v>21</v>
      </c>
      <c r="B50" s="108" t="s">
        <v>369</v>
      </c>
    </row>
    <row r="51" spans="1:10" s="111" customFormat="1">
      <c r="A51" s="148"/>
      <c r="B51" s="108"/>
      <c r="C51" s="112" t="s">
        <v>202</v>
      </c>
      <c r="D51" s="111">
        <v>1</v>
      </c>
      <c r="E51" s="107"/>
      <c r="F51" s="107">
        <f>D51*E51</f>
        <v>0</v>
      </c>
    </row>
    <row r="52" spans="1:10" s="111" customFormat="1">
      <c r="A52" s="148"/>
      <c r="B52" s="108"/>
      <c r="C52" s="112"/>
    </row>
    <row r="53" spans="1:10" s="111" customFormat="1" ht="45" customHeight="1">
      <c r="A53" s="148" t="s">
        <v>22</v>
      </c>
      <c r="B53" s="108" t="s">
        <v>467</v>
      </c>
    </row>
    <row r="54" spans="1:10" s="111" customFormat="1">
      <c r="A54" s="148"/>
      <c r="B54" s="108"/>
      <c r="C54" s="112" t="s">
        <v>202</v>
      </c>
      <c r="D54" s="111">
        <v>1</v>
      </c>
      <c r="E54" s="107"/>
      <c r="F54" s="107">
        <f>D54*E54</f>
        <v>0</v>
      </c>
    </row>
    <row r="55" spans="1:10" ht="6" customHeight="1">
      <c r="B55" s="118"/>
      <c r="C55" s="111"/>
      <c r="D55" s="111"/>
      <c r="E55" s="111"/>
      <c r="F55" s="111"/>
      <c r="G55" s="111"/>
      <c r="H55" s="111"/>
    </row>
    <row r="56" spans="1:10" s="111" customFormat="1" ht="13.2">
      <c r="A56" s="169"/>
      <c r="B56" s="443" t="s">
        <v>368</v>
      </c>
      <c r="C56" s="438"/>
      <c r="D56" s="438"/>
      <c r="E56" s="162"/>
      <c r="F56" s="168">
        <f>SUM(F11:F55)</f>
        <v>0</v>
      </c>
    </row>
    <row r="57" spans="1:10" s="111" customFormat="1" ht="13.2">
      <c r="A57" s="169"/>
      <c r="B57" s="296"/>
      <c r="C57" s="297"/>
      <c r="D57" s="297"/>
      <c r="E57" s="162"/>
      <c r="F57" s="168"/>
    </row>
    <row r="58" spans="1:10" s="111" customFormat="1" ht="13.2">
      <c r="A58" s="169"/>
      <c r="B58" s="296"/>
      <c r="C58" s="297"/>
      <c r="D58" s="297"/>
      <c r="E58" s="162"/>
      <c r="F58" s="168"/>
    </row>
    <row r="59" spans="1:10" s="111" customFormat="1" ht="13.2">
      <c r="A59" s="169"/>
      <c r="B59" s="296"/>
      <c r="C59" s="297"/>
      <c r="D59" s="297"/>
      <c r="E59" s="162"/>
      <c r="F59" s="168"/>
    </row>
    <row r="60" spans="1:10" ht="13.2">
      <c r="A60" s="124" t="s">
        <v>367</v>
      </c>
      <c r="B60" s="298"/>
      <c r="C60" s="167"/>
      <c r="D60" s="166"/>
      <c r="E60" s="112" t="s">
        <v>215</v>
      </c>
      <c r="F60" s="112" t="s">
        <v>214</v>
      </c>
    </row>
    <row r="61" spans="1:10" ht="13.2">
      <c r="A61" s="124"/>
      <c r="B61" s="437"/>
      <c r="C61" s="438"/>
      <c r="D61" s="438"/>
      <c r="E61" s="123" t="s">
        <v>213</v>
      </c>
      <c r="F61" s="123" t="s">
        <v>213</v>
      </c>
      <c r="G61" s="111"/>
      <c r="H61" s="111"/>
      <c r="I61" s="111"/>
    </row>
    <row r="62" spans="1:10">
      <c r="A62" s="81" t="s">
        <v>6</v>
      </c>
      <c r="B62" s="118" t="s">
        <v>323</v>
      </c>
      <c r="C62" s="111"/>
      <c r="D62" s="111"/>
      <c r="E62" s="111"/>
      <c r="F62" s="111"/>
      <c r="G62" s="111"/>
      <c r="H62" s="111"/>
      <c r="I62" s="111"/>
    </row>
    <row r="63" spans="1:10" s="111" customFormat="1">
      <c r="A63" s="148"/>
      <c r="B63" s="108"/>
      <c r="C63" s="112" t="s">
        <v>202</v>
      </c>
      <c r="D63" s="111">
        <v>1</v>
      </c>
      <c r="E63" s="107"/>
      <c r="F63" s="107">
        <f>D63*E63</f>
        <v>0</v>
      </c>
    </row>
    <row r="64" spans="1:10">
      <c r="B64" s="111"/>
      <c r="C64" s="112"/>
      <c r="D64" s="111"/>
      <c r="E64" s="111"/>
      <c r="F64" s="111"/>
      <c r="G64" s="111"/>
      <c r="H64" s="111"/>
      <c r="I64" s="118"/>
    </row>
    <row r="65" spans="1:9" s="111" customFormat="1" ht="20.399999999999999">
      <c r="A65" s="148" t="s">
        <v>9</v>
      </c>
      <c r="B65" s="154" t="s">
        <v>366</v>
      </c>
      <c r="C65" s="156"/>
      <c r="D65" s="155"/>
      <c r="E65" s="155"/>
      <c r="F65" s="155"/>
    </row>
    <row r="66" spans="1:9" s="111" customFormat="1">
      <c r="A66" s="148"/>
      <c r="B66" s="108"/>
      <c r="C66" s="112" t="s">
        <v>202</v>
      </c>
      <c r="D66" s="111">
        <v>1</v>
      </c>
      <c r="E66" s="107"/>
      <c r="F66" s="107">
        <f>D66*E66</f>
        <v>0</v>
      </c>
    </row>
    <row r="67" spans="1:9" s="111" customFormat="1">
      <c r="A67" s="148"/>
      <c r="B67" s="154"/>
      <c r="C67" s="156"/>
      <c r="D67" s="155"/>
      <c r="E67" s="155"/>
      <c r="F67" s="155"/>
    </row>
    <row r="68" spans="1:9" s="111" customFormat="1" ht="25.5" customHeight="1">
      <c r="A68" s="148" t="s">
        <v>11</v>
      </c>
      <c r="B68" s="165" t="s">
        <v>365</v>
      </c>
      <c r="C68" s="156"/>
      <c r="D68" s="155"/>
      <c r="E68" s="155"/>
      <c r="F68" s="155"/>
    </row>
    <row r="69" spans="1:9" s="111" customFormat="1">
      <c r="A69" s="148"/>
      <c r="B69" s="108"/>
      <c r="C69" s="112" t="s">
        <v>202</v>
      </c>
      <c r="D69" s="111">
        <v>1</v>
      </c>
      <c r="E69" s="107"/>
      <c r="F69" s="107">
        <f>D69*E69</f>
        <v>0</v>
      </c>
    </row>
    <row r="70" spans="1:9">
      <c r="B70" s="111"/>
      <c r="C70" s="112"/>
      <c r="D70" s="111"/>
      <c r="E70" s="111"/>
      <c r="F70" s="111"/>
      <c r="G70" s="111"/>
      <c r="H70" s="111"/>
      <c r="I70" s="118"/>
    </row>
    <row r="71" spans="1:9" ht="30.6">
      <c r="A71" s="81" t="s">
        <v>34</v>
      </c>
      <c r="B71" s="154" t="s">
        <v>364</v>
      </c>
      <c r="C71" s="112"/>
      <c r="D71" s="111"/>
      <c r="E71" s="111"/>
      <c r="F71" s="111"/>
      <c r="G71" s="111"/>
      <c r="H71" s="111"/>
      <c r="I71" s="118"/>
    </row>
    <row r="72" spans="1:9" s="111" customFormat="1" ht="12.75" customHeight="1">
      <c r="A72" s="148"/>
      <c r="B72" s="108"/>
      <c r="C72" s="112" t="s">
        <v>202</v>
      </c>
      <c r="D72" s="111">
        <v>1</v>
      </c>
      <c r="E72" s="107"/>
      <c r="F72" s="107">
        <f>D72*E72</f>
        <v>0</v>
      </c>
    </row>
    <row r="73" spans="1:9" s="111" customFormat="1" ht="6" customHeight="1">
      <c r="A73" s="148"/>
      <c r="B73" s="441"/>
      <c r="C73" s="438"/>
      <c r="D73" s="438"/>
      <c r="E73" s="438"/>
    </row>
    <row r="74" spans="1:9" s="111" customFormat="1" ht="22.95" customHeight="1">
      <c r="A74" s="148"/>
      <c r="B74" s="443" t="s">
        <v>363</v>
      </c>
      <c r="C74" s="438"/>
      <c r="D74" s="438"/>
      <c r="E74" s="162"/>
      <c r="F74" s="143">
        <f>SUM(F63:F73)</f>
        <v>0</v>
      </c>
    </row>
    <row r="75" spans="1:9" ht="13.2">
      <c r="A75" s="124"/>
      <c r="B75" s="298"/>
      <c r="C75" s="297"/>
      <c r="D75" s="297"/>
      <c r="E75" s="111"/>
      <c r="F75" s="111"/>
      <c r="G75" s="111"/>
      <c r="H75" s="111"/>
      <c r="I75" s="111"/>
    </row>
    <row r="76" spans="1:9" ht="13.2">
      <c r="A76" s="124"/>
      <c r="B76" s="298"/>
      <c r="C76" s="297"/>
      <c r="D76" s="297"/>
      <c r="E76" s="111"/>
      <c r="F76" s="111"/>
      <c r="G76" s="111"/>
      <c r="H76" s="111"/>
      <c r="I76" s="111"/>
    </row>
    <row r="77" spans="1:9" ht="13.2">
      <c r="A77" s="124"/>
      <c r="B77" s="298"/>
      <c r="C77" s="297"/>
      <c r="D77" s="297"/>
      <c r="E77" s="111"/>
      <c r="F77" s="111"/>
      <c r="G77" s="111"/>
      <c r="H77" s="111"/>
      <c r="I77" s="111"/>
    </row>
    <row r="78" spans="1:9" s="157" customFormat="1" ht="13.8">
      <c r="A78" s="161" t="s">
        <v>362</v>
      </c>
      <c r="B78" s="160"/>
      <c r="C78" s="159"/>
      <c r="D78" s="158"/>
      <c r="E78" s="112" t="s">
        <v>215</v>
      </c>
      <c r="F78" s="112" t="s">
        <v>214</v>
      </c>
    </row>
    <row r="79" spans="1:9" ht="13.2">
      <c r="A79" s="124"/>
      <c r="B79" s="437"/>
      <c r="C79" s="438"/>
      <c r="D79" s="438"/>
      <c r="E79" s="123" t="s">
        <v>213</v>
      </c>
      <c r="F79" s="123" t="s">
        <v>213</v>
      </c>
      <c r="G79" s="111"/>
      <c r="H79" s="111"/>
      <c r="I79" s="111"/>
    </row>
    <row r="80" spans="1:9" ht="57" customHeight="1">
      <c r="A80" s="139" t="s">
        <v>6</v>
      </c>
      <c r="B80" s="104" t="s">
        <v>468</v>
      </c>
      <c r="D80" s="103"/>
    </row>
    <row r="81" spans="1:6">
      <c r="A81" s="148"/>
      <c r="B81" s="120" t="s">
        <v>361</v>
      </c>
      <c r="C81" s="79" t="s">
        <v>18</v>
      </c>
      <c r="D81" s="103">
        <v>1</v>
      </c>
      <c r="E81" s="107"/>
      <c r="F81" s="107">
        <f>D81*E81</f>
        <v>0</v>
      </c>
    </row>
    <row r="82" spans="1:6">
      <c r="A82" s="148"/>
      <c r="B82" s="120" t="s">
        <v>360</v>
      </c>
      <c r="C82" s="79" t="s">
        <v>18</v>
      </c>
      <c r="D82" s="103">
        <v>35</v>
      </c>
      <c r="E82" s="107"/>
      <c r="F82" s="107">
        <f>D82*E82</f>
        <v>0</v>
      </c>
    </row>
    <row r="83" spans="1:6">
      <c r="A83" s="148"/>
      <c r="B83" s="120" t="s">
        <v>359</v>
      </c>
      <c r="C83" s="79" t="s">
        <v>18</v>
      </c>
      <c r="D83" s="103">
        <v>1</v>
      </c>
      <c r="E83" s="107"/>
      <c r="F83" s="107">
        <f>D83*E83</f>
        <v>0</v>
      </c>
    </row>
    <row r="84" spans="1:6">
      <c r="A84" s="148"/>
      <c r="B84" s="120" t="s">
        <v>335</v>
      </c>
      <c r="C84" s="79" t="s">
        <v>18</v>
      </c>
      <c r="D84" s="153">
        <v>17</v>
      </c>
      <c r="E84" s="107"/>
      <c r="F84" s="107">
        <f>D84*E84</f>
        <v>0</v>
      </c>
    </row>
    <row r="85" spans="1:6">
      <c r="A85" s="128"/>
      <c r="B85" s="120" t="s">
        <v>358</v>
      </c>
      <c r="C85" s="79" t="s">
        <v>18</v>
      </c>
      <c r="D85" s="153">
        <v>9</v>
      </c>
      <c r="E85" s="107"/>
      <c r="F85" s="107">
        <f>D85*E85</f>
        <v>0</v>
      </c>
    </row>
    <row r="86" spans="1:6" ht="3.75" customHeight="1">
      <c r="A86" s="128"/>
      <c r="B86" s="104"/>
      <c r="D86" s="145"/>
    </row>
    <row r="87" spans="1:6">
      <c r="A87" s="128"/>
      <c r="B87" s="104" t="s">
        <v>235</v>
      </c>
      <c r="D87" s="145"/>
    </row>
    <row r="88" spans="1:6" ht="24" customHeight="1">
      <c r="A88" s="128"/>
      <c r="B88" s="140" t="s">
        <v>357</v>
      </c>
      <c r="D88" s="145"/>
    </row>
    <row r="89" spans="1:6" ht="24.75" customHeight="1">
      <c r="A89" s="128"/>
      <c r="B89" s="140" t="s">
        <v>356</v>
      </c>
      <c r="D89" s="145"/>
    </row>
    <row r="90" spans="1:6" ht="24" customHeight="1">
      <c r="A90" s="128"/>
      <c r="B90" s="140" t="s">
        <v>355</v>
      </c>
      <c r="D90" s="145"/>
    </row>
    <row r="91" spans="1:6" ht="22.5" customHeight="1">
      <c r="A91" s="128"/>
      <c r="B91" s="140" t="s">
        <v>354</v>
      </c>
      <c r="D91" s="145"/>
    </row>
    <row r="92" spans="1:6" ht="30.6">
      <c r="A92" s="128"/>
      <c r="B92" s="140" t="s">
        <v>353</v>
      </c>
      <c r="D92" s="145"/>
    </row>
    <row r="93" spans="1:6" ht="12.75" customHeight="1">
      <c r="A93" s="128"/>
      <c r="B93" s="164"/>
      <c r="D93" s="145"/>
    </row>
    <row r="94" spans="1:6" ht="23.25" customHeight="1">
      <c r="A94" s="139" t="s">
        <v>9</v>
      </c>
      <c r="B94" s="104" t="s">
        <v>352</v>
      </c>
      <c r="D94" s="145"/>
    </row>
    <row r="95" spans="1:6">
      <c r="A95" s="128"/>
      <c r="B95" s="104"/>
      <c r="C95" s="79" t="s">
        <v>202</v>
      </c>
      <c r="D95" s="103">
        <v>3</v>
      </c>
      <c r="E95" s="107"/>
      <c r="F95" s="107">
        <f>D95*E95</f>
        <v>0</v>
      </c>
    </row>
    <row r="96" spans="1:6">
      <c r="A96" s="128"/>
      <c r="B96" s="104"/>
      <c r="D96" s="103"/>
      <c r="E96" s="107"/>
      <c r="F96" s="107"/>
    </row>
    <row r="97" spans="1:10" ht="24.75" customHeight="1">
      <c r="A97" s="139" t="s">
        <v>11</v>
      </c>
      <c r="B97" s="104" t="s">
        <v>351</v>
      </c>
      <c r="D97" s="145"/>
    </row>
    <row r="98" spans="1:10" ht="12" customHeight="1">
      <c r="A98" s="128"/>
      <c r="B98" s="104"/>
      <c r="C98" s="79" t="s">
        <v>13</v>
      </c>
      <c r="D98" s="103">
        <v>10</v>
      </c>
      <c r="E98" s="107"/>
      <c r="F98" s="107">
        <f>D98*E98</f>
        <v>0</v>
      </c>
    </row>
    <row r="99" spans="1:10">
      <c r="A99" s="109"/>
      <c r="B99" s="104"/>
      <c r="D99" s="103"/>
      <c r="E99" s="107"/>
      <c r="F99" s="107"/>
    </row>
    <row r="100" spans="1:10" s="113" customFormat="1" ht="13.5" customHeight="1">
      <c r="A100" s="109" t="s">
        <v>34</v>
      </c>
      <c r="B100" s="108" t="s">
        <v>350</v>
      </c>
      <c r="C100" s="106"/>
      <c r="D100" s="106"/>
    </row>
    <row r="101" spans="1:10" s="113" customFormat="1" ht="13.2">
      <c r="A101" s="109"/>
      <c r="B101" s="163"/>
      <c r="C101" s="79" t="s">
        <v>202</v>
      </c>
      <c r="D101" s="103">
        <v>1</v>
      </c>
      <c r="E101" s="107"/>
      <c r="F101" s="107">
        <f>D101*E101</f>
        <v>0</v>
      </c>
    </row>
    <row r="102" spans="1:10" s="111" customFormat="1" ht="12.6">
      <c r="A102" s="137"/>
      <c r="B102" s="118" t="s">
        <v>235</v>
      </c>
      <c r="C102" s="112"/>
      <c r="D102" s="119"/>
      <c r="E102" s="110"/>
      <c r="F102" s="106"/>
      <c r="G102" s="106"/>
      <c r="H102" s="106"/>
      <c r="I102" s="106"/>
      <c r="J102" s="106"/>
    </row>
    <row r="103" spans="1:10" s="111" customFormat="1" ht="20.399999999999999">
      <c r="A103" s="137"/>
      <c r="B103" s="108" t="s">
        <v>349</v>
      </c>
      <c r="C103" s="112"/>
      <c r="D103" s="119"/>
      <c r="E103" s="110"/>
      <c r="F103" s="106"/>
      <c r="G103" s="106"/>
      <c r="H103" s="106"/>
      <c r="I103" s="106"/>
      <c r="J103" s="106"/>
    </row>
    <row r="104" spans="1:10" s="111" customFormat="1" ht="12.6">
      <c r="A104" s="137"/>
      <c r="B104" s="108"/>
      <c r="C104" s="112"/>
      <c r="D104" s="119"/>
      <c r="E104" s="110"/>
      <c r="F104" s="106"/>
      <c r="G104" s="106"/>
      <c r="H104" s="106"/>
      <c r="I104" s="106"/>
      <c r="J104" s="106"/>
    </row>
    <row r="105" spans="1:10" s="111" customFormat="1" ht="35.4" customHeight="1">
      <c r="A105" s="137" t="s">
        <v>31</v>
      </c>
      <c r="B105" s="108" t="s">
        <v>348</v>
      </c>
      <c r="C105" s="112"/>
      <c r="D105" s="119"/>
      <c r="E105" s="110"/>
      <c r="F105" s="106"/>
      <c r="G105" s="106"/>
      <c r="H105" s="106"/>
      <c r="I105" s="106"/>
      <c r="J105" s="106"/>
    </row>
    <row r="106" spans="1:10" s="113" customFormat="1" ht="13.2">
      <c r="A106" s="109"/>
      <c r="B106" s="163"/>
      <c r="C106" s="79" t="s">
        <v>202</v>
      </c>
      <c r="D106" s="103">
        <v>1</v>
      </c>
      <c r="E106" s="107"/>
      <c r="F106" s="107">
        <f>D106*E106</f>
        <v>0</v>
      </c>
    </row>
    <row r="107" spans="1:10" s="111" customFormat="1" ht="13.2">
      <c r="A107" s="137"/>
      <c r="B107" s="116"/>
      <c r="C107" s="112"/>
      <c r="D107" s="119"/>
      <c r="E107" s="110"/>
      <c r="F107" s="106"/>
      <c r="G107" s="106"/>
      <c r="H107" s="106"/>
      <c r="I107" s="106"/>
      <c r="J107" s="106"/>
    </row>
    <row r="108" spans="1:10" ht="24.75" customHeight="1">
      <c r="A108" s="139" t="s">
        <v>52</v>
      </c>
      <c r="B108" s="104" t="s">
        <v>347</v>
      </c>
      <c r="D108" s="145"/>
    </row>
    <row r="109" spans="1:10">
      <c r="A109" s="128"/>
      <c r="B109" s="104"/>
      <c r="C109" s="112" t="s">
        <v>202</v>
      </c>
      <c r="D109" s="111">
        <v>1</v>
      </c>
      <c r="E109" s="107"/>
      <c r="F109" s="107">
        <f>D109*E109</f>
        <v>0</v>
      </c>
    </row>
    <row r="110" spans="1:10">
      <c r="A110" s="109"/>
      <c r="B110" s="104"/>
      <c r="D110" s="103"/>
      <c r="E110" s="107"/>
      <c r="F110" s="107"/>
    </row>
    <row r="111" spans="1:10" ht="15" customHeight="1">
      <c r="A111" s="139" t="s">
        <v>53</v>
      </c>
      <c r="B111" s="104" t="s">
        <v>346</v>
      </c>
      <c r="D111" s="145"/>
    </row>
    <row r="112" spans="1:10">
      <c r="A112" s="128"/>
      <c r="B112" s="104"/>
      <c r="C112" s="112" t="s">
        <v>202</v>
      </c>
      <c r="D112" s="111">
        <v>1</v>
      </c>
      <c r="E112" s="107"/>
      <c r="F112" s="107">
        <f>D112*E112</f>
        <v>0</v>
      </c>
    </row>
    <row r="113" spans="1:9" ht="6.75" customHeight="1">
      <c r="A113" s="109"/>
      <c r="B113" s="104"/>
      <c r="D113" s="103"/>
      <c r="E113" s="107"/>
      <c r="F113" s="107"/>
    </row>
    <row r="114" spans="1:9" s="111" customFormat="1" ht="12.6">
      <c r="A114" s="148"/>
      <c r="B114" s="443" t="s">
        <v>345</v>
      </c>
      <c r="C114" s="438"/>
      <c r="D114" s="438"/>
      <c r="E114" s="162"/>
      <c r="F114" s="143">
        <f>SUM(F81:F113)</f>
        <v>0</v>
      </c>
    </row>
    <row r="115" spans="1:9">
      <c r="A115" s="109"/>
      <c r="B115" s="104"/>
      <c r="D115" s="103"/>
      <c r="E115" s="107"/>
      <c r="F115" s="107"/>
    </row>
    <row r="116" spans="1:9">
      <c r="A116" s="109"/>
      <c r="B116" s="104"/>
      <c r="D116" s="103"/>
      <c r="E116" s="107"/>
      <c r="F116" s="107"/>
    </row>
    <row r="117" spans="1:9">
      <c r="A117" s="102"/>
      <c r="B117" s="101"/>
      <c r="C117" s="100"/>
      <c r="D117" s="99"/>
      <c r="E117" s="98"/>
      <c r="F117" s="98"/>
    </row>
    <row r="118" spans="1:9" ht="13.8">
      <c r="A118" s="161" t="s">
        <v>344</v>
      </c>
      <c r="B118" s="160"/>
      <c r="C118" s="159"/>
      <c r="D118" s="158"/>
      <c r="E118" s="112" t="s">
        <v>215</v>
      </c>
      <c r="F118" s="112" t="s">
        <v>214</v>
      </c>
    </row>
    <row r="119" spans="1:9" ht="13.2">
      <c r="A119" s="124"/>
      <c r="B119" s="437"/>
      <c r="C119" s="438"/>
      <c r="D119" s="438"/>
      <c r="E119" s="123" t="s">
        <v>213</v>
      </c>
      <c r="F119" s="123" t="s">
        <v>213</v>
      </c>
      <c r="G119" s="111"/>
      <c r="H119" s="111"/>
      <c r="I119" s="111"/>
    </row>
    <row r="120" spans="1:9">
      <c r="A120" s="81" t="s">
        <v>6</v>
      </c>
      <c r="B120" s="118" t="s">
        <v>323</v>
      </c>
      <c r="C120" s="111"/>
      <c r="D120" s="111"/>
      <c r="E120" s="111"/>
      <c r="F120" s="111"/>
      <c r="G120" s="111"/>
      <c r="H120" s="111"/>
      <c r="I120" s="111"/>
    </row>
    <row r="121" spans="1:9" s="111" customFormat="1">
      <c r="A121" s="148"/>
      <c r="B121" s="108"/>
      <c r="C121" s="112" t="s">
        <v>202</v>
      </c>
      <c r="D121" s="111">
        <v>1</v>
      </c>
      <c r="E121" s="107"/>
      <c r="F121" s="107">
        <f>D121*E121</f>
        <v>0</v>
      </c>
    </row>
    <row r="122" spans="1:9">
      <c r="B122" s="111"/>
      <c r="C122" s="112"/>
      <c r="D122" s="111"/>
      <c r="E122" s="111"/>
      <c r="F122" s="111"/>
      <c r="G122" s="111"/>
      <c r="H122" s="111"/>
      <c r="I122" s="118"/>
    </row>
    <row r="123" spans="1:9" s="111" customFormat="1" ht="30.6">
      <c r="A123" s="148" t="s">
        <v>9</v>
      </c>
      <c r="B123" s="154" t="s">
        <v>343</v>
      </c>
      <c r="C123" s="156"/>
      <c r="D123" s="155"/>
      <c r="E123" s="155"/>
      <c r="F123" s="155"/>
    </row>
    <row r="124" spans="1:9" s="111" customFormat="1">
      <c r="A124" s="148"/>
      <c r="B124" s="108"/>
      <c r="C124" s="112" t="s">
        <v>202</v>
      </c>
      <c r="D124" s="111">
        <v>1</v>
      </c>
      <c r="E124" s="107"/>
      <c r="F124" s="107">
        <f>D124*E124</f>
        <v>0</v>
      </c>
    </row>
    <row r="125" spans="1:9" s="111" customFormat="1">
      <c r="A125" s="148"/>
      <c r="B125" s="154"/>
      <c r="C125" s="112"/>
      <c r="E125" s="107"/>
      <c r="F125" s="107"/>
    </row>
    <row r="126" spans="1:9" ht="20.399999999999999">
      <c r="A126" s="81" t="s">
        <v>11</v>
      </c>
      <c r="B126" s="118" t="s">
        <v>342</v>
      </c>
      <c r="C126" s="111"/>
      <c r="D126" s="111"/>
      <c r="E126" s="111"/>
      <c r="F126" s="111"/>
      <c r="G126" s="111"/>
      <c r="H126" s="111"/>
      <c r="I126" s="111"/>
    </row>
    <row r="127" spans="1:9" ht="11.4">
      <c r="B127" s="118" t="s">
        <v>316</v>
      </c>
      <c r="C127" s="111"/>
      <c r="D127" s="111"/>
      <c r="E127" s="111"/>
      <c r="F127" s="111"/>
      <c r="G127" s="111"/>
      <c r="H127" s="111"/>
      <c r="I127" s="111"/>
    </row>
    <row r="128" spans="1:9" s="111" customFormat="1" ht="11.4">
      <c r="A128" s="148"/>
      <c r="B128" s="118" t="s">
        <v>341</v>
      </c>
      <c r="C128" s="112" t="s">
        <v>294</v>
      </c>
      <c r="D128" s="147">
        <v>2</v>
      </c>
      <c r="E128" s="107"/>
      <c r="F128" s="107">
        <f>D128*E128</f>
        <v>0</v>
      </c>
    </row>
    <row r="129" spans="1:9" s="111" customFormat="1">
      <c r="A129" s="148"/>
      <c r="B129" s="118"/>
      <c r="C129" s="112"/>
      <c r="D129" s="147"/>
      <c r="E129" s="107"/>
      <c r="F129" s="107"/>
    </row>
    <row r="130" spans="1:9" ht="33.75" customHeight="1">
      <c r="A130" s="81" t="s">
        <v>34</v>
      </c>
      <c r="B130" s="108" t="s">
        <v>340</v>
      </c>
      <c r="C130" s="77"/>
      <c r="D130" s="77"/>
      <c r="I130" s="111"/>
    </row>
    <row r="131" spans="1:9" ht="11.4">
      <c r="B131" s="118" t="s">
        <v>302</v>
      </c>
      <c r="C131" s="112" t="s">
        <v>294</v>
      </c>
      <c r="D131" s="87">
        <v>1.5</v>
      </c>
      <c r="E131" s="107"/>
      <c r="F131" s="107">
        <f>D131*E131</f>
        <v>0</v>
      </c>
      <c r="I131" s="111"/>
    </row>
    <row r="132" spans="1:9">
      <c r="B132" s="77"/>
      <c r="C132" s="77"/>
      <c r="D132" s="77"/>
      <c r="H132" s="118"/>
      <c r="I132" s="111"/>
    </row>
    <row r="133" spans="1:9" ht="30.6">
      <c r="A133" s="81" t="s">
        <v>31</v>
      </c>
      <c r="B133" s="118" t="s">
        <v>339</v>
      </c>
      <c r="C133" s="77"/>
      <c r="D133" s="77"/>
      <c r="I133" s="111"/>
    </row>
    <row r="134" spans="1:9" ht="11.4">
      <c r="B134" s="118" t="s">
        <v>295</v>
      </c>
      <c r="C134" s="112" t="s">
        <v>294</v>
      </c>
      <c r="D134" s="77">
        <v>0.5</v>
      </c>
      <c r="E134" s="107"/>
      <c r="F134" s="107">
        <f>D134*E134</f>
        <v>0</v>
      </c>
      <c r="H134" s="118"/>
      <c r="I134" s="111"/>
    </row>
    <row r="135" spans="1:9" s="111" customFormat="1">
      <c r="A135" s="148"/>
      <c r="B135" s="154"/>
      <c r="C135" s="112"/>
      <c r="E135" s="107"/>
      <c r="F135" s="107"/>
    </row>
    <row r="136" spans="1:9" ht="30.6">
      <c r="A136" s="81" t="s">
        <v>52</v>
      </c>
      <c r="B136" s="154" t="s">
        <v>338</v>
      </c>
      <c r="C136" s="77"/>
      <c r="D136" s="77"/>
      <c r="G136" s="111"/>
      <c r="H136" s="111"/>
      <c r="I136" s="118"/>
    </row>
    <row r="137" spans="1:9">
      <c r="B137" s="154"/>
      <c r="C137" s="112" t="s">
        <v>202</v>
      </c>
      <c r="D137" s="111">
        <v>1</v>
      </c>
      <c r="E137" s="107"/>
      <c r="F137" s="107">
        <f>D137*E137</f>
        <v>0</v>
      </c>
      <c r="G137" s="111"/>
      <c r="H137" s="111"/>
      <c r="I137" s="118"/>
    </row>
    <row r="138" spans="1:9" s="111" customFormat="1" ht="5.25" customHeight="1">
      <c r="A138" s="148"/>
      <c r="B138" s="108"/>
      <c r="C138" s="112"/>
      <c r="E138" s="107"/>
      <c r="F138" s="107"/>
    </row>
    <row r="139" spans="1:9" ht="12.75" customHeight="1">
      <c r="A139" s="109"/>
      <c r="B139" s="442" t="s">
        <v>337</v>
      </c>
      <c r="C139" s="438"/>
      <c r="D139" s="438"/>
      <c r="E139" s="107"/>
      <c r="F139" s="143">
        <f>SUM(F121:F138)</f>
        <v>0</v>
      </c>
    </row>
    <row r="140" spans="1:9" s="142" customFormat="1" ht="12.6">
      <c r="A140" s="144"/>
      <c r="B140" s="441"/>
      <c r="C140" s="438"/>
      <c r="D140" s="438"/>
      <c r="F140" s="143"/>
    </row>
    <row r="141" spans="1:9" s="142" customFormat="1" ht="12.6">
      <c r="A141" s="144"/>
      <c r="B141" s="441"/>
      <c r="C141" s="438"/>
      <c r="D141" s="438"/>
      <c r="F141" s="143"/>
    </row>
    <row r="142" spans="1:9" s="142" customFormat="1" ht="12.6">
      <c r="A142" s="144"/>
      <c r="B142" s="441"/>
      <c r="C142" s="438"/>
      <c r="D142" s="438"/>
      <c r="F142" s="143"/>
    </row>
    <row r="143" spans="1:9" ht="13.2">
      <c r="A143" s="88" t="s">
        <v>336</v>
      </c>
      <c r="B143" s="89"/>
      <c r="C143" s="100"/>
      <c r="D143" s="99"/>
      <c r="E143" s="112" t="s">
        <v>215</v>
      </c>
      <c r="F143" s="112" t="s">
        <v>214</v>
      </c>
    </row>
    <row r="144" spans="1:9" ht="12" customHeight="1">
      <c r="A144" s="88"/>
      <c r="B144" s="89"/>
      <c r="C144" s="100"/>
      <c r="D144" s="99"/>
      <c r="E144" s="123" t="s">
        <v>213</v>
      </c>
      <c r="F144" s="123" t="s">
        <v>213</v>
      </c>
    </row>
    <row r="145" spans="1:10" ht="45" customHeight="1">
      <c r="A145" s="81" t="s">
        <v>6</v>
      </c>
      <c r="B145" s="108" t="s">
        <v>469</v>
      </c>
      <c r="C145" s="111"/>
      <c r="D145" s="111"/>
      <c r="E145" s="111"/>
      <c r="F145" s="111"/>
      <c r="G145" s="111"/>
      <c r="H145" s="111"/>
      <c r="I145" s="111"/>
    </row>
    <row r="146" spans="1:10">
      <c r="A146" s="128"/>
      <c r="B146" s="120" t="s">
        <v>335</v>
      </c>
      <c r="C146" s="79" t="s">
        <v>18</v>
      </c>
      <c r="D146" s="153">
        <v>35</v>
      </c>
      <c r="E146" s="107"/>
      <c r="F146" s="107">
        <f>D146*E146</f>
        <v>0</v>
      </c>
    </row>
    <row r="147" spans="1:10">
      <c r="B147" s="152" t="s">
        <v>334</v>
      </c>
      <c r="C147" s="112" t="s">
        <v>18</v>
      </c>
      <c r="D147" s="111">
        <v>780</v>
      </c>
      <c r="E147" s="107"/>
      <c r="F147" s="107">
        <f>D147*E147</f>
        <v>0</v>
      </c>
      <c r="G147" s="111"/>
      <c r="H147" s="118"/>
      <c r="I147" s="111"/>
    </row>
    <row r="148" spans="1:10" ht="2.25" customHeight="1">
      <c r="B148" s="118"/>
      <c r="C148" s="112"/>
      <c r="D148" s="111"/>
      <c r="E148" s="111"/>
      <c r="F148" s="111"/>
      <c r="G148" s="111"/>
      <c r="H148" s="118"/>
      <c r="I148" s="111"/>
    </row>
    <row r="149" spans="1:10">
      <c r="B149" s="118" t="s">
        <v>235</v>
      </c>
      <c r="C149" s="112"/>
      <c r="D149" s="111"/>
      <c r="E149" s="111"/>
      <c r="F149" s="111"/>
      <c r="G149" s="111"/>
      <c r="H149" s="118"/>
      <c r="I149" s="111"/>
    </row>
    <row r="150" spans="1:10" ht="35.25" customHeight="1">
      <c r="A150" s="128"/>
      <c r="B150" s="140" t="s">
        <v>333</v>
      </c>
      <c r="D150" s="145"/>
    </row>
    <row r="151" spans="1:10">
      <c r="B151" s="152"/>
      <c r="C151" s="112"/>
      <c r="D151" s="111"/>
      <c r="E151" s="107"/>
      <c r="F151" s="107"/>
      <c r="G151" s="111"/>
      <c r="H151" s="118"/>
      <c r="I151" s="111"/>
    </row>
    <row r="152" spans="1:10" ht="44.25" customHeight="1">
      <c r="A152" s="81" t="s">
        <v>9</v>
      </c>
      <c r="B152" s="108" t="s">
        <v>470</v>
      </c>
      <c r="C152" s="112"/>
      <c r="D152" s="111"/>
      <c r="E152" s="111"/>
      <c r="F152" s="111"/>
      <c r="G152" s="111"/>
      <c r="H152" s="111"/>
      <c r="I152" s="111"/>
    </row>
    <row r="153" spans="1:10">
      <c r="A153" s="109"/>
      <c r="B153" s="104"/>
      <c r="C153" s="79" t="s">
        <v>202</v>
      </c>
      <c r="D153" s="103">
        <v>1</v>
      </c>
      <c r="E153" s="107"/>
      <c r="F153" s="107">
        <f>D153*E153</f>
        <v>0</v>
      </c>
    </row>
    <row r="154" spans="1:10" ht="12.6">
      <c r="A154" s="109"/>
      <c r="B154" s="118" t="s">
        <v>209</v>
      </c>
      <c r="D154" s="103"/>
      <c r="E154" s="110"/>
      <c r="F154" s="106"/>
      <c r="G154" s="106"/>
      <c r="H154" s="106"/>
      <c r="I154" s="106"/>
      <c r="J154" s="106"/>
    </row>
    <row r="155" spans="1:10" ht="13.2">
      <c r="A155" s="109"/>
      <c r="B155" s="117"/>
      <c r="D155" s="103"/>
      <c r="E155" s="110"/>
      <c r="F155" s="106"/>
      <c r="G155" s="106"/>
      <c r="H155" s="106"/>
      <c r="I155" s="106"/>
      <c r="J155" s="106"/>
    </row>
    <row r="156" spans="1:10" ht="13.2">
      <c r="A156" s="109"/>
      <c r="B156" s="116"/>
      <c r="D156" s="103"/>
      <c r="E156" s="110"/>
      <c r="F156" s="106"/>
      <c r="G156" s="106"/>
      <c r="H156" s="106"/>
      <c r="I156" s="106"/>
      <c r="J156" s="106"/>
    </row>
    <row r="157" spans="1:10" ht="120.6" customHeight="1">
      <c r="A157" s="109" t="s">
        <v>11</v>
      </c>
      <c r="B157" s="104" t="s">
        <v>446</v>
      </c>
      <c r="C157" s="77"/>
      <c r="D157" s="77"/>
      <c r="E157" s="110"/>
      <c r="F157" s="106"/>
      <c r="G157" s="106"/>
      <c r="H157" s="106"/>
      <c r="I157" s="106"/>
      <c r="J157" s="106"/>
    </row>
    <row r="158" spans="1:10" ht="21">
      <c r="A158" s="109"/>
      <c r="B158" s="300" t="s">
        <v>447</v>
      </c>
      <c r="C158" s="79" t="s">
        <v>202</v>
      </c>
      <c r="D158" s="103">
        <v>1</v>
      </c>
      <c r="E158" s="107"/>
      <c r="F158" s="107">
        <f>D158*E158</f>
        <v>0</v>
      </c>
      <c r="G158" s="106"/>
      <c r="H158" s="106"/>
      <c r="I158" s="106"/>
      <c r="J158" s="106"/>
    </row>
    <row r="159" spans="1:10" ht="12.6">
      <c r="A159" s="109"/>
      <c r="B159" s="104" t="s">
        <v>332</v>
      </c>
      <c r="D159" s="103"/>
      <c r="E159" s="107"/>
      <c r="F159" s="107"/>
      <c r="G159" s="106"/>
      <c r="H159" s="106"/>
      <c r="I159" s="106"/>
      <c r="J159" s="106"/>
    </row>
    <row r="160" spans="1:10" ht="12.6">
      <c r="A160" s="109"/>
      <c r="B160" s="104" t="s">
        <v>448</v>
      </c>
      <c r="D160" s="103"/>
      <c r="E160" s="107"/>
      <c r="F160" s="107"/>
      <c r="G160" s="106"/>
      <c r="H160" s="106"/>
      <c r="I160" s="106"/>
      <c r="J160" s="106"/>
    </row>
    <row r="161" spans="1:10" s="104" customFormat="1" ht="15">
      <c r="B161" s="104" t="s">
        <v>331</v>
      </c>
    </row>
    <row r="162" spans="1:10" s="104" customFormat="1" ht="15">
      <c r="B162" s="104" t="s">
        <v>330</v>
      </c>
    </row>
    <row r="163" spans="1:10" s="104" customFormat="1">
      <c r="B163" s="104" t="s">
        <v>329</v>
      </c>
    </row>
    <row r="164" spans="1:10" s="104" customFormat="1" ht="3" customHeight="1"/>
    <row r="165" spans="1:10" ht="12.6">
      <c r="A165" s="109"/>
      <c r="B165" s="118" t="s">
        <v>209</v>
      </c>
      <c r="D165" s="103"/>
      <c r="E165" s="110"/>
      <c r="F165" s="106"/>
      <c r="G165" s="106"/>
      <c r="H165" s="106"/>
      <c r="I165" s="106"/>
      <c r="J165" s="106"/>
    </row>
    <row r="166" spans="1:10" ht="13.2">
      <c r="A166" s="109"/>
      <c r="B166" s="117"/>
      <c r="D166" s="103"/>
      <c r="E166" s="110"/>
      <c r="F166" s="106"/>
      <c r="G166" s="106"/>
      <c r="H166" s="106"/>
      <c r="I166" s="106"/>
      <c r="J166" s="106"/>
    </row>
    <row r="167" spans="1:10" ht="13.2">
      <c r="A167" s="109"/>
      <c r="B167" s="117"/>
      <c r="D167" s="103"/>
      <c r="E167" s="110"/>
      <c r="F167" s="106"/>
      <c r="G167" s="106"/>
      <c r="H167" s="106"/>
      <c r="I167" s="106"/>
      <c r="J167" s="106"/>
    </row>
    <row r="168" spans="1:10" ht="13.2">
      <c r="A168" s="109"/>
      <c r="B168" s="116"/>
      <c r="D168" s="103"/>
      <c r="E168" s="110"/>
      <c r="F168" s="106"/>
      <c r="G168" s="106"/>
      <c r="H168" s="106"/>
      <c r="I168" s="106"/>
      <c r="J168" s="106"/>
    </row>
    <row r="169" spans="1:10" ht="34.5" customHeight="1">
      <c r="A169" s="81" t="s">
        <v>34</v>
      </c>
      <c r="B169" s="108" t="s">
        <v>328</v>
      </c>
      <c r="C169" s="111"/>
      <c r="D169" s="111"/>
      <c r="E169" s="111"/>
      <c r="F169" s="111"/>
      <c r="G169" s="111"/>
      <c r="H169" s="111"/>
      <c r="I169" s="111"/>
    </row>
    <row r="170" spans="1:10">
      <c r="A170" s="109"/>
      <c r="B170" s="104"/>
      <c r="C170" s="79" t="s">
        <v>202</v>
      </c>
      <c r="D170" s="103">
        <v>1</v>
      </c>
      <c r="E170" s="107"/>
      <c r="F170" s="107">
        <f>D170*E170</f>
        <v>0</v>
      </c>
    </row>
    <row r="171" spans="1:10">
      <c r="B171" s="118"/>
      <c r="C171" s="111"/>
      <c r="D171" s="111"/>
      <c r="E171" s="111"/>
      <c r="F171" s="111"/>
      <c r="G171" s="111"/>
      <c r="H171" s="111"/>
      <c r="I171" s="111"/>
    </row>
    <row r="172" spans="1:10" ht="45" customHeight="1">
      <c r="A172" s="81" t="s">
        <v>53</v>
      </c>
      <c r="B172" s="108" t="s">
        <v>327</v>
      </c>
      <c r="C172" s="77"/>
      <c r="D172" s="77"/>
      <c r="G172" s="111"/>
      <c r="H172" s="111"/>
      <c r="I172" s="111"/>
    </row>
    <row r="173" spans="1:10" ht="10.5" customHeight="1">
      <c r="B173" s="108"/>
      <c r="C173" s="79" t="s">
        <v>202</v>
      </c>
      <c r="D173" s="103">
        <v>1</v>
      </c>
      <c r="E173" s="107"/>
      <c r="F173" s="107">
        <f>D173*E173</f>
        <v>0</v>
      </c>
      <c r="G173" s="111"/>
      <c r="H173" s="111"/>
      <c r="I173" s="111"/>
    </row>
    <row r="174" spans="1:10" ht="7.5" customHeight="1">
      <c r="B174" s="101"/>
      <c r="C174" s="100"/>
      <c r="D174" s="99"/>
      <c r="E174" s="98"/>
      <c r="F174" s="98"/>
    </row>
    <row r="175" spans="1:10" s="142" customFormat="1" ht="12.6">
      <c r="A175" s="144"/>
      <c r="B175" s="442" t="s">
        <v>326</v>
      </c>
      <c r="C175" s="438"/>
      <c r="D175" s="438"/>
      <c r="F175" s="143">
        <f>SUM(F145:F174)</f>
        <v>0</v>
      </c>
    </row>
    <row r="176" spans="1:10" s="142" customFormat="1" ht="11.4">
      <c r="A176" s="144"/>
      <c r="B176" s="299" t="s">
        <v>325</v>
      </c>
      <c r="C176" s="151"/>
      <c r="D176" s="150"/>
    </row>
    <row r="177" spans="1:9" s="111" customFormat="1">
      <c r="A177" s="148"/>
      <c r="B177" s="296"/>
      <c r="C177" s="112"/>
      <c r="D177" s="149"/>
    </row>
    <row r="178" spans="1:9" s="111" customFormat="1">
      <c r="A178" s="148"/>
      <c r="B178" s="296"/>
      <c r="C178" s="112"/>
      <c r="D178" s="149"/>
    </row>
    <row r="179" spans="1:9" ht="13.2">
      <c r="A179" s="88" t="s">
        <v>324</v>
      </c>
      <c r="B179" s="89"/>
      <c r="C179" s="100"/>
      <c r="D179" s="99"/>
      <c r="E179" s="112" t="s">
        <v>215</v>
      </c>
      <c r="F179" s="112" t="s">
        <v>214</v>
      </c>
    </row>
    <row r="180" spans="1:9" ht="12.75" customHeight="1">
      <c r="B180" s="118"/>
      <c r="C180" s="111"/>
      <c r="D180" s="111"/>
      <c r="E180" s="123" t="s">
        <v>213</v>
      </c>
      <c r="F180" s="123" t="s">
        <v>213</v>
      </c>
      <c r="G180" s="111"/>
      <c r="H180" s="111"/>
      <c r="I180" s="111"/>
    </row>
    <row r="181" spans="1:9">
      <c r="A181" s="81" t="s">
        <v>6</v>
      </c>
      <c r="B181" s="118" t="s">
        <v>323</v>
      </c>
      <c r="D181" s="145"/>
      <c r="G181" s="111"/>
      <c r="H181" s="111"/>
      <c r="I181" s="111"/>
    </row>
    <row r="182" spans="1:9">
      <c r="A182" s="109"/>
      <c r="B182" s="104"/>
      <c r="C182" s="79" t="s">
        <v>202</v>
      </c>
      <c r="D182" s="103">
        <v>1</v>
      </c>
      <c r="E182" s="107"/>
      <c r="F182" s="107">
        <f>D182*E182</f>
        <v>0</v>
      </c>
    </row>
    <row r="183" spans="1:9">
      <c r="A183" s="109"/>
      <c r="B183" s="104"/>
      <c r="D183" s="103"/>
      <c r="E183" s="107"/>
      <c r="F183" s="107"/>
    </row>
    <row r="184" spans="1:9" ht="46.95" customHeight="1">
      <c r="A184" s="109" t="s">
        <v>9</v>
      </c>
      <c r="B184" s="104" t="s">
        <v>471</v>
      </c>
      <c r="D184" s="103"/>
      <c r="E184" s="107"/>
      <c r="F184" s="107"/>
    </row>
    <row r="185" spans="1:9">
      <c r="A185" s="109"/>
      <c r="B185" s="104"/>
      <c r="C185" s="79" t="s">
        <v>202</v>
      </c>
      <c r="D185" s="103">
        <v>1</v>
      </c>
      <c r="E185" s="107"/>
      <c r="F185" s="107">
        <f>D185*E185</f>
        <v>0</v>
      </c>
    </row>
    <row r="186" spans="1:9">
      <c r="A186" s="109"/>
      <c r="B186" s="104"/>
      <c r="D186" s="103"/>
      <c r="E186" s="107"/>
      <c r="F186" s="107"/>
    </row>
    <row r="187" spans="1:9" ht="20.399999999999999">
      <c r="A187" s="81" t="s">
        <v>322</v>
      </c>
      <c r="B187" s="118" t="s">
        <v>321</v>
      </c>
      <c r="C187" s="111"/>
      <c r="D187" s="111"/>
      <c r="E187" s="111"/>
      <c r="F187" s="111"/>
      <c r="G187" s="111"/>
      <c r="H187" s="111"/>
      <c r="I187" s="111"/>
    </row>
    <row r="188" spans="1:9" ht="11.4">
      <c r="B188" s="118" t="s">
        <v>316</v>
      </c>
      <c r="C188" s="111"/>
      <c r="D188" s="111"/>
      <c r="E188" s="111"/>
      <c r="F188" s="111"/>
      <c r="G188" s="111"/>
      <c r="H188" s="111"/>
      <c r="I188" s="111"/>
    </row>
    <row r="189" spans="1:9" s="111" customFormat="1" ht="11.4">
      <c r="A189" s="148"/>
      <c r="B189" s="118" t="s">
        <v>320</v>
      </c>
      <c r="C189" s="112" t="s">
        <v>294</v>
      </c>
      <c r="D189" s="147">
        <v>40</v>
      </c>
      <c r="E189" s="107"/>
      <c r="F189" s="107">
        <f>D189*E189</f>
        <v>0</v>
      </c>
    </row>
    <row r="190" spans="1:9" s="111" customFormat="1" ht="11.4">
      <c r="A190" s="148"/>
      <c r="B190" s="118" t="s">
        <v>319</v>
      </c>
      <c r="C190" s="112" t="s">
        <v>294</v>
      </c>
      <c r="D190" s="147">
        <v>27</v>
      </c>
      <c r="E190" s="107"/>
      <c r="F190" s="107">
        <f>D190*E190</f>
        <v>0</v>
      </c>
    </row>
    <row r="191" spans="1:9" s="111" customFormat="1">
      <c r="A191" s="148"/>
      <c r="B191" s="118"/>
      <c r="C191" s="112"/>
      <c r="D191" s="147"/>
      <c r="E191" s="107"/>
      <c r="F191" s="107"/>
    </row>
    <row r="192" spans="1:9" ht="24.75" customHeight="1">
      <c r="A192" s="81" t="s">
        <v>318</v>
      </c>
      <c r="B192" s="108" t="s">
        <v>317</v>
      </c>
      <c r="C192" s="111"/>
      <c r="D192" s="111"/>
      <c r="E192" s="111"/>
      <c r="F192" s="111"/>
      <c r="G192" s="111"/>
      <c r="H192" s="111"/>
      <c r="I192" s="111"/>
    </row>
    <row r="193" spans="1:9" ht="11.4">
      <c r="B193" s="118" t="s">
        <v>316</v>
      </c>
      <c r="C193" s="111"/>
      <c r="D193" s="111"/>
      <c r="E193" s="111"/>
      <c r="F193" s="111"/>
      <c r="G193" s="111"/>
      <c r="H193" s="111"/>
      <c r="I193" s="111"/>
    </row>
    <row r="194" spans="1:9" s="111" customFormat="1" ht="11.4">
      <c r="A194" s="148"/>
      <c r="B194" s="118" t="s">
        <v>315</v>
      </c>
      <c r="C194" s="112" t="s">
        <v>294</v>
      </c>
      <c r="D194" s="147">
        <v>550</v>
      </c>
      <c r="E194" s="107"/>
      <c r="F194" s="107">
        <f>D194*E194</f>
        <v>0</v>
      </c>
    </row>
    <row r="195" spans="1:9" s="111" customFormat="1" ht="11.4">
      <c r="A195" s="148"/>
      <c r="B195" s="118" t="s">
        <v>314</v>
      </c>
      <c r="C195" s="112" t="s">
        <v>294</v>
      </c>
      <c r="D195" s="147">
        <v>135</v>
      </c>
      <c r="E195" s="107"/>
      <c r="F195" s="107">
        <f>D195*E195</f>
        <v>0</v>
      </c>
    </row>
    <row r="196" spans="1:9" s="111" customFormat="1">
      <c r="A196" s="148"/>
      <c r="B196" s="118"/>
      <c r="C196" s="112"/>
      <c r="D196" s="147"/>
      <c r="E196" s="107"/>
      <c r="F196" s="107"/>
    </row>
    <row r="197" spans="1:9" ht="37.5" customHeight="1">
      <c r="A197" s="81" t="s">
        <v>34</v>
      </c>
      <c r="B197" s="108" t="s">
        <v>313</v>
      </c>
      <c r="C197" s="111"/>
      <c r="D197" s="111"/>
      <c r="E197" s="111"/>
      <c r="F197" s="111"/>
      <c r="G197" s="111"/>
      <c r="H197" s="111"/>
      <c r="I197" s="111"/>
    </row>
    <row r="198" spans="1:9" ht="11.4">
      <c r="B198" s="118" t="s">
        <v>312</v>
      </c>
      <c r="C198" s="112" t="s">
        <v>291</v>
      </c>
      <c r="D198" s="111">
        <v>500</v>
      </c>
      <c r="E198" s="107"/>
      <c r="F198" s="107">
        <f>D198*E198</f>
        <v>0</v>
      </c>
      <c r="G198" s="111"/>
      <c r="H198" s="111"/>
      <c r="I198" s="111"/>
    </row>
    <row r="199" spans="1:9">
      <c r="B199" s="118"/>
      <c r="C199" s="112"/>
      <c r="D199" s="111"/>
      <c r="E199" s="107"/>
      <c r="F199" s="107"/>
      <c r="G199" s="111"/>
      <c r="H199" s="111"/>
      <c r="I199" s="111"/>
    </row>
    <row r="200" spans="1:9" ht="20.399999999999999">
      <c r="A200" s="81" t="s">
        <v>31</v>
      </c>
      <c r="B200" s="118" t="s">
        <v>311</v>
      </c>
      <c r="C200" s="111"/>
      <c r="D200" s="111"/>
      <c r="E200" s="111"/>
      <c r="F200" s="111"/>
      <c r="G200" s="111"/>
      <c r="H200" s="111"/>
      <c r="I200" s="111"/>
    </row>
    <row r="201" spans="1:9" ht="11.4">
      <c r="B201" s="118" t="s">
        <v>310</v>
      </c>
      <c r="C201" s="112" t="s">
        <v>294</v>
      </c>
      <c r="D201" s="111">
        <v>95</v>
      </c>
      <c r="E201" s="107"/>
      <c r="F201" s="107">
        <f>D201*E201</f>
        <v>0</v>
      </c>
      <c r="G201" s="111"/>
      <c r="H201" s="111"/>
      <c r="I201" s="111"/>
    </row>
    <row r="202" spans="1:9">
      <c r="B202" s="118"/>
      <c r="C202" s="112"/>
      <c r="D202" s="111"/>
      <c r="E202" s="111"/>
      <c r="F202" s="111"/>
      <c r="G202" s="111"/>
      <c r="H202" s="111"/>
      <c r="I202" s="111"/>
    </row>
    <row r="203" spans="1:9" ht="46.5" customHeight="1">
      <c r="A203" s="109" t="s">
        <v>309</v>
      </c>
      <c r="B203" s="113" t="s">
        <v>308</v>
      </c>
      <c r="D203" s="103"/>
    </row>
    <row r="204" spans="1:9">
      <c r="A204" s="105"/>
      <c r="B204" s="104"/>
      <c r="C204" s="79" t="s">
        <v>202</v>
      </c>
      <c r="D204" s="103">
        <v>4</v>
      </c>
      <c r="E204" s="107"/>
      <c r="F204" s="107">
        <f>D204*E204</f>
        <v>0</v>
      </c>
    </row>
    <row r="205" spans="1:9">
      <c r="B205" s="118"/>
      <c r="C205" s="112"/>
      <c r="D205" s="111"/>
      <c r="E205" s="111"/>
      <c r="F205" s="111"/>
      <c r="G205" s="111"/>
      <c r="H205" s="111"/>
      <c r="I205" s="111"/>
    </row>
    <row r="206" spans="1:9" ht="45" customHeight="1">
      <c r="A206" s="109" t="s">
        <v>52</v>
      </c>
      <c r="B206" s="113" t="s">
        <v>307</v>
      </c>
      <c r="D206" s="103"/>
    </row>
    <row r="207" spans="1:9">
      <c r="A207" s="105"/>
      <c r="B207" s="104"/>
      <c r="C207" s="79" t="s">
        <v>202</v>
      </c>
      <c r="D207" s="103">
        <v>7</v>
      </c>
      <c r="E207" s="107"/>
      <c r="F207" s="107">
        <f>D207*E207</f>
        <v>0</v>
      </c>
    </row>
    <row r="208" spans="1:9" ht="11.25" customHeight="1">
      <c r="A208" s="105"/>
      <c r="B208" s="104"/>
      <c r="D208" s="146"/>
    </row>
    <row r="209" spans="1:9" ht="23.25" customHeight="1">
      <c r="A209" s="81" t="s">
        <v>53</v>
      </c>
      <c r="B209" s="113" t="s">
        <v>306</v>
      </c>
      <c r="C209" s="112"/>
      <c r="D209" s="111"/>
      <c r="E209" s="111"/>
      <c r="F209" s="111"/>
      <c r="G209" s="111"/>
      <c r="I209" s="111"/>
    </row>
    <row r="210" spans="1:9" ht="12.75" customHeight="1">
      <c r="B210" s="108" t="s">
        <v>305</v>
      </c>
      <c r="C210" s="112" t="s">
        <v>294</v>
      </c>
      <c r="D210" s="111">
        <v>1</v>
      </c>
      <c r="E210" s="107"/>
      <c r="F210" s="107">
        <f>D210*E210</f>
        <v>0</v>
      </c>
      <c r="G210" s="111"/>
      <c r="H210" s="111"/>
      <c r="I210" s="111"/>
    </row>
    <row r="211" spans="1:9" ht="15.75" customHeight="1">
      <c r="B211" s="108"/>
      <c r="C211" s="112"/>
      <c r="D211" s="111"/>
      <c r="E211" s="107"/>
      <c r="F211" s="107"/>
      <c r="G211" s="111"/>
      <c r="H211" s="111"/>
      <c r="I211" s="111"/>
    </row>
    <row r="212" spans="1:9">
      <c r="B212" s="111"/>
      <c r="C212" s="111"/>
      <c r="D212" s="111"/>
      <c r="E212" s="107"/>
      <c r="F212" s="107"/>
      <c r="G212" s="111"/>
      <c r="H212" s="118"/>
      <c r="I212" s="111"/>
    </row>
    <row r="213" spans="1:9" ht="44.4" customHeight="1">
      <c r="A213" s="109" t="s">
        <v>15</v>
      </c>
      <c r="B213" s="113" t="s">
        <v>304</v>
      </c>
      <c r="D213" s="103"/>
    </row>
    <row r="214" spans="1:9">
      <c r="A214" s="105"/>
      <c r="B214" s="104"/>
      <c r="C214" s="79" t="s">
        <v>202</v>
      </c>
      <c r="D214" s="103">
        <v>1</v>
      </c>
      <c r="E214" s="87"/>
      <c r="F214" s="87">
        <f>D214*E214</f>
        <v>0</v>
      </c>
    </row>
    <row r="215" spans="1:9">
      <c r="A215" s="105"/>
      <c r="B215" s="104"/>
      <c r="D215" s="103"/>
      <c r="E215" s="87"/>
      <c r="F215" s="87"/>
    </row>
    <row r="216" spans="1:9" ht="44.4" customHeight="1">
      <c r="A216" s="81" t="s">
        <v>17</v>
      </c>
      <c r="B216" s="108" t="s">
        <v>303</v>
      </c>
      <c r="C216" s="77"/>
      <c r="D216" s="77"/>
      <c r="I216" s="111"/>
    </row>
    <row r="217" spans="1:9" ht="11.4">
      <c r="B217" s="118" t="s">
        <v>302</v>
      </c>
      <c r="C217" s="112" t="s">
        <v>294</v>
      </c>
      <c r="D217" s="77">
        <v>600</v>
      </c>
      <c r="E217" s="107"/>
      <c r="F217" s="107">
        <f>D217*E217</f>
        <v>0</v>
      </c>
      <c r="I217" s="111"/>
    </row>
    <row r="218" spans="1:9">
      <c r="B218" s="118"/>
      <c r="C218" s="112"/>
      <c r="D218" s="77"/>
      <c r="E218" s="107"/>
      <c r="F218" s="107"/>
      <c r="I218" s="111"/>
    </row>
    <row r="219" spans="1:9" ht="65.400000000000006" customHeight="1">
      <c r="A219" s="81" t="s">
        <v>19</v>
      </c>
      <c r="B219" s="113" t="s">
        <v>301</v>
      </c>
      <c r="C219" s="112"/>
      <c r="D219" s="77"/>
      <c r="E219" s="107"/>
      <c r="F219" s="107"/>
      <c r="I219" s="111"/>
    </row>
    <row r="220" spans="1:9">
      <c r="A220" s="105"/>
      <c r="B220" s="104"/>
      <c r="C220" s="79" t="s">
        <v>202</v>
      </c>
      <c r="D220" s="103">
        <v>1</v>
      </c>
      <c r="E220" s="87"/>
      <c r="F220" s="87">
        <f>D220*E220</f>
        <v>0</v>
      </c>
    </row>
    <row r="221" spans="1:9">
      <c r="B221" s="113"/>
      <c r="C221" s="112"/>
      <c r="D221" s="77"/>
      <c r="E221" s="107"/>
      <c r="F221" s="107"/>
      <c r="I221" s="111"/>
    </row>
    <row r="222" spans="1:9" ht="47.25" customHeight="1">
      <c r="A222" s="81" t="s">
        <v>21</v>
      </c>
      <c r="B222" s="104" t="s">
        <v>300</v>
      </c>
      <c r="C222" s="112" t="s">
        <v>294</v>
      </c>
      <c r="D222" s="77">
        <v>28</v>
      </c>
      <c r="E222" s="107"/>
      <c r="F222" s="107">
        <f>D222*E222</f>
        <v>0</v>
      </c>
      <c r="I222" s="111"/>
    </row>
    <row r="223" spans="1:9">
      <c r="B223" s="104"/>
      <c r="D223" s="145"/>
      <c r="I223" s="111"/>
    </row>
    <row r="224" spans="1:9" ht="76.95" customHeight="1">
      <c r="A224" s="81" t="s">
        <v>22</v>
      </c>
      <c r="B224" s="113" t="s">
        <v>299</v>
      </c>
      <c r="C224" s="112"/>
      <c r="D224" s="77"/>
      <c r="E224" s="107"/>
      <c r="F224" s="107"/>
      <c r="I224" s="111"/>
    </row>
    <row r="225" spans="1:10">
      <c r="A225" s="105"/>
      <c r="B225" s="104"/>
      <c r="C225" s="79" t="s">
        <v>202</v>
      </c>
      <c r="D225" s="103">
        <v>1</v>
      </c>
      <c r="E225" s="87"/>
      <c r="F225" s="87">
        <f>D225*E225</f>
        <v>0</v>
      </c>
    </row>
    <row r="226" spans="1:10">
      <c r="A226" s="105"/>
      <c r="B226" s="104"/>
      <c r="D226" s="103"/>
      <c r="E226" s="87"/>
      <c r="F226" s="87"/>
    </row>
    <row r="227" spans="1:10" s="113" customFormat="1" ht="66.599999999999994" customHeight="1">
      <c r="A227" s="113" t="s">
        <v>23</v>
      </c>
      <c r="B227" s="113" t="s">
        <v>298</v>
      </c>
    </row>
    <row r="228" spans="1:10">
      <c r="A228" s="105"/>
      <c r="B228" s="104"/>
      <c r="C228" s="79" t="s">
        <v>297</v>
      </c>
      <c r="D228" s="103">
        <v>1</v>
      </c>
      <c r="E228" s="87"/>
      <c r="F228" s="87">
        <f>D228*E228</f>
        <v>0</v>
      </c>
    </row>
    <row r="229" spans="1:10">
      <c r="B229" s="77"/>
      <c r="C229" s="77"/>
      <c r="D229" s="77"/>
      <c r="H229" s="118"/>
      <c r="I229" s="111"/>
    </row>
    <row r="230" spans="1:10" ht="35.25" customHeight="1">
      <c r="A230" s="81" t="s">
        <v>89</v>
      </c>
      <c r="B230" s="108" t="s">
        <v>296</v>
      </c>
      <c r="C230" s="77"/>
      <c r="D230" s="77"/>
      <c r="I230" s="111"/>
    </row>
    <row r="231" spans="1:10" ht="11.4">
      <c r="B231" s="118" t="s">
        <v>295</v>
      </c>
      <c r="C231" s="112" t="s">
        <v>294</v>
      </c>
      <c r="D231" s="77">
        <v>120</v>
      </c>
      <c r="E231" s="107"/>
      <c r="F231" s="107">
        <f>D231*E231</f>
        <v>0</v>
      </c>
      <c r="H231" s="118"/>
      <c r="I231" s="111"/>
    </row>
    <row r="232" spans="1:10">
      <c r="B232" s="77"/>
      <c r="C232" s="77"/>
      <c r="D232" s="77"/>
      <c r="H232" s="118"/>
      <c r="I232" s="111"/>
    </row>
    <row r="233" spans="1:10" ht="57" customHeight="1">
      <c r="A233" s="81" t="s">
        <v>66</v>
      </c>
      <c r="B233" s="108" t="s">
        <v>293</v>
      </c>
      <c r="C233" s="77"/>
      <c r="D233" s="77"/>
    </row>
    <row r="234" spans="1:10" ht="11.4">
      <c r="B234" s="118" t="s">
        <v>292</v>
      </c>
      <c r="C234" s="112" t="s">
        <v>291</v>
      </c>
      <c r="D234" s="77">
        <v>150</v>
      </c>
      <c r="E234" s="107"/>
      <c r="F234" s="107">
        <f>D234*E234</f>
        <v>0</v>
      </c>
    </row>
    <row r="235" spans="1:10" ht="8.25" customHeight="1">
      <c r="B235" s="77"/>
      <c r="C235" s="77"/>
      <c r="D235" s="77"/>
      <c r="H235" s="118"/>
    </row>
    <row r="236" spans="1:10" s="142" customFormat="1" ht="12.6">
      <c r="A236" s="144"/>
      <c r="B236" s="442" t="s">
        <v>290</v>
      </c>
      <c r="C236" s="438"/>
      <c r="D236" s="438"/>
      <c r="E236" s="438"/>
      <c r="F236" s="143">
        <f>SUM(F182:F235)</f>
        <v>0</v>
      </c>
    </row>
    <row r="237" spans="1:10">
      <c r="B237" s="77"/>
      <c r="C237" s="77"/>
      <c r="D237" s="77"/>
      <c r="H237" s="118"/>
      <c r="I237" s="111"/>
    </row>
    <row r="238" spans="1:10">
      <c r="B238" s="77"/>
      <c r="C238" s="77"/>
      <c r="D238" s="77"/>
      <c r="H238" s="118"/>
      <c r="I238" s="111"/>
    </row>
    <row r="239" spans="1:10">
      <c r="B239" s="77"/>
      <c r="C239" s="77"/>
      <c r="D239" s="77"/>
      <c r="H239" s="118"/>
      <c r="I239" s="111"/>
    </row>
    <row r="240" spans="1:10" s="125" customFormat="1" ht="13.8">
      <c r="A240" s="127" t="s">
        <v>289</v>
      </c>
      <c r="C240" s="126"/>
      <c r="D240" s="126"/>
      <c r="E240" s="112" t="s">
        <v>215</v>
      </c>
      <c r="F240" s="112" t="s">
        <v>214</v>
      </c>
      <c r="G240" s="126"/>
      <c r="H240" s="126"/>
      <c r="I240" s="126"/>
      <c r="J240" s="126"/>
    </row>
    <row r="241" spans="1:10" ht="13.2">
      <c r="A241" s="124"/>
      <c r="B241" s="437"/>
      <c r="C241" s="438"/>
      <c r="D241" s="438"/>
      <c r="E241" s="123" t="s">
        <v>213</v>
      </c>
      <c r="F241" s="123" t="s">
        <v>213</v>
      </c>
      <c r="G241" s="111"/>
      <c r="H241" s="111"/>
      <c r="I241" s="111"/>
    </row>
    <row r="242" spans="1:10" ht="16.5" customHeight="1">
      <c r="A242" s="105" t="s">
        <v>6</v>
      </c>
      <c r="B242" s="104" t="s">
        <v>449</v>
      </c>
      <c r="D242" s="103"/>
      <c r="E242" s="106"/>
    </row>
    <row r="243" spans="1:10" ht="12" customHeight="1">
      <c r="A243" s="105"/>
      <c r="B243" s="104" t="s">
        <v>450</v>
      </c>
      <c r="D243" s="103"/>
      <c r="E243" s="106"/>
    </row>
    <row r="244" spans="1:10" ht="12" customHeight="1">
      <c r="A244" s="105"/>
      <c r="B244" s="140"/>
      <c r="C244" s="79" t="s">
        <v>288</v>
      </c>
      <c r="D244" s="103">
        <v>147</v>
      </c>
      <c r="E244" s="107"/>
      <c r="F244" s="107">
        <f>D244*E244</f>
        <v>0</v>
      </c>
    </row>
    <row r="245" spans="1:10" ht="12.6">
      <c r="A245" s="109"/>
      <c r="B245" s="118" t="s">
        <v>209</v>
      </c>
      <c r="D245" s="103"/>
      <c r="E245" s="110"/>
      <c r="F245" s="110"/>
      <c r="G245" s="106"/>
      <c r="H245" s="106"/>
      <c r="I245" s="106"/>
      <c r="J245" s="106"/>
    </row>
    <row r="246" spans="1:10" ht="13.2">
      <c r="A246" s="109"/>
      <c r="B246" s="117"/>
      <c r="D246" s="103"/>
      <c r="E246" s="110"/>
      <c r="F246" s="110"/>
      <c r="G246" s="106"/>
      <c r="H246" s="106"/>
      <c r="I246" s="106"/>
      <c r="J246" s="106"/>
    </row>
    <row r="247" spans="1:10" ht="13.2">
      <c r="A247" s="109"/>
      <c r="B247" s="116"/>
      <c r="D247" s="103"/>
      <c r="E247" s="110"/>
      <c r="F247" s="110"/>
      <c r="G247" s="106"/>
      <c r="H247" s="106"/>
      <c r="I247" s="106"/>
      <c r="J247" s="106"/>
    </row>
    <row r="248" spans="1:10" s="111" customFormat="1" ht="24" customHeight="1">
      <c r="A248" s="137" t="s">
        <v>287</v>
      </c>
      <c r="B248" s="113" t="s">
        <v>451</v>
      </c>
      <c r="C248" s="112"/>
      <c r="D248" s="119"/>
      <c r="E248" s="114"/>
      <c r="F248" s="114"/>
    </row>
    <row r="249" spans="1:10" s="111" customFormat="1" ht="35.25" customHeight="1">
      <c r="A249" s="136"/>
      <c r="B249" s="113" t="s">
        <v>284</v>
      </c>
      <c r="C249" s="112"/>
      <c r="D249" s="119"/>
    </row>
    <row r="250" spans="1:10" s="111" customFormat="1" ht="12" customHeight="1">
      <c r="A250" s="136"/>
      <c r="B250" s="113" t="s">
        <v>286</v>
      </c>
      <c r="C250" s="112"/>
      <c r="D250" s="119"/>
    </row>
    <row r="251" spans="1:10" s="111" customFormat="1" ht="12" customHeight="1">
      <c r="A251" s="136"/>
      <c r="B251" s="113" t="s">
        <v>282</v>
      </c>
      <c r="C251" s="112"/>
      <c r="D251" s="119"/>
    </row>
    <row r="252" spans="1:10" s="111" customFormat="1" ht="12" customHeight="1">
      <c r="A252" s="136"/>
      <c r="B252" s="113" t="s">
        <v>281</v>
      </c>
      <c r="C252" s="112"/>
      <c r="D252" s="119"/>
    </row>
    <row r="253" spans="1:10" s="111" customFormat="1" ht="12" customHeight="1">
      <c r="A253" s="141"/>
      <c r="B253" s="113"/>
      <c r="C253" s="112" t="s">
        <v>202</v>
      </c>
      <c r="D253" s="119">
        <v>10</v>
      </c>
      <c r="E253" s="114"/>
      <c r="F253" s="114">
        <f>D253*E253</f>
        <v>0</v>
      </c>
    </row>
    <row r="254" spans="1:10" s="111" customFormat="1" ht="12.6">
      <c r="A254" s="137"/>
      <c r="B254" s="118" t="s">
        <v>209</v>
      </c>
      <c r="C254" s="112"/>
      <c r="D254" s="119"/>
      <c r="E254" s="110"/>
      <c r="F254" s="106"/>
      <c r="G254" s="106"/>
      <c r="H254" s="106"/>
      <c r="I254" s="106"/>
      <c r="J254" s="106"/>
    </row>
    <row r="255" spans="1:10" s="111" customFormat="1" ht="13.2">
      <c r="A255" s="137"/>
      <c r="B255" s="117"/>
      <c r="C255" s="112"/>
      <c r="D255" s="119"/>
      <c r="E255" s="110"/>
      <c r="F255" s="106"/>
      <c r="G255" s="106"/>
      <c r="H255" s="106"/>
      <c r="I255" s="106"/>
      <c r="J255" s="106"/>
    </row>
    <row r="256" spans="1:10" s="111" customFormat="1" ht="11.25" customHeight="1">
      <c r="A256" s="137"/>
      <c r="B256" s="116"/>
      <c r="C256" s="112"/>
      <c r="D256" s="119"/>
      <c r="E256" s="110"/>
      <c r="F256" s="106"/>
      <c r="G256" s="106"/>
      <c r="H256" s="106"/>
      <c r="I256" s="106"/>
      <c r="J256" s="106"/>
    </row>
    <row r="257" spans="1:10" s="111" customFormat="1" ht="22.5" customHeight="1">
      <c r="A257" s="137" t="s">
        <v>285</v>
      </c>
      <c r="B257" s="113" t="s">
        <v>452</v>
      </c>
      <c r="C257" s="112"/>
      <c r="D257" s="119"/>
      <c r="E257" s="114"/>
    </row>
    <row r="258" spans="1:10" s="111" customFormat="1" ht="35.25" customHeight="1">
      <c r="A258" s="136"/>
      <c r="B258" s="113" t="s">
        <v>284</v>
      </c>
      <c r="C258" s="112"/>
      <c r="D258" s="119"/>
    </row>
    <row r="259" spans="1:10" s="111" customFormat="1" ht="11.25" customHeight="1">
      <c r="A259" s="136"/>
      <c r="B259" s="113" t="s">
        <v>283</v>
      </c>
      <c r="C259" s="112"/>
      <c r="D259" s="119"/>
    </row>
    <row r="260" spans="1:10" s="111" customFormat="1" ht="12" customHeight="1">
      <c r="A260" s="136"/>
      <c r="B260" s="113" t="s">
        <v>282</v>
      </c>
      <c r="C260" s="112"/>
      <c r="D260" s="119"/>
    </row>
    <row r="261" spans="1:10" s="111" customFormat="1" ht="12" customHeight="1">
      <c r="A261" s="136"/>
      <c r="B261" s="113" t="s">
        <v>281</v>
      </c>
      <c r="C261" s="112"/>
      <c r="D261" s="119"/>
    </row>
    <row r="262" spans="1:10" s="111" customFormat="1" ht="12" customHeight="1">
      <c r="A262" s="141"/>
      <c r="B262" s="113"/>
      <c r="C262" s="112" t="s">
        <v>202</v>
      </c>
      <c r="D262" s="119">
        <v>13</v>
      </c>
      <c r="E262" s="114"/>
      <c r="F262" s="114">
        <f>D262*E262</f>
        <v>0</v>
      </c>
    </row>
    <row r="263" spans="1:10" s="111" customFormat="1" ht="12.6">
      <c r="A263" s="137"/>
      <c r="B263" s="118" t="s">
        <v>209</v>
      </c>
      <c r="C263" s="112"/>
      <c r="D263" s="119"/>
      <c r="E263" s="110"/>
      <c r="F263" s="106"/>
      <c r="G263" s="106"/>
      <c r="H263" s="106"/>
      <c r="I263" s="106"/>
      <c r="J263" s="106"/>
    </row>
    <row r="264" spans="1:10" s="111" customFormat="1" ht="13.2">
      <c r="A264" s="137"/>
      <c r="B264" s="117"/>
      <c r="C264" s="112"/>
      <c r="D264" s="119"/>
      <c r="E264" s="110"/>
      <c r="F264" s="106"/>
      <c r="G264" s="106"/>
      <c r="H264" s="106"/>
      <c r="I264" s="106"/>
      <c r="J264" s="106"/>
    </row>
    <row r="265" spans="1:10" s="111" customFormat="1" ht="13.2">
      <c r="A265" s="137"/>
      <c r="B265" s="116"/>
      <c r="C265" s="112"/>
      <c r="D265" s="119"/>
      <c r="E265" s="110"/>
      <c r="F265" s="106"/>
      <c r="G265" s="106"/>
      <c r="H265" s="106"/>
      <c r="I265" s="106"/>
      <c r="J265" s="106"/>
    </row>
    <row r="266" spans="1:10" ht="23.25" customHeight="1">
      <c r="A266" s="109" t="s">
        <v>11</v>
      </c>
      <c r="B266" s="104" t="s">
        <v>280</v>
      </c>
      <c r="C266" s="79" t="s">
        <v>13</v>
      </c>
      <c r="D266" s="103">
        <v>13</v>
      </c>
      <c r="E266" s="107"/>
      <c r="F266" s="107">
        <f>D266*E266</f>
        <v>0</v>
      </c>
      <c r="G266" s="106"/>
      <c r="H266" s="106"/>
      <c r="I266" s="106"/>
      <c r="J266" s="106"/>
    </row>
    <row r="267" spans="1:10" ht="6" customHeight="1">
      <c r="A267" s="105"/>
      <c r="B267" s="104"/>
      <c r="D267" s="103"/>
    </row>
    <row r="268" spans="1:10" ht="34.5" customHeight="1">
      <c r="A268" s="105"/>
      <c r="B268" s="104" t="s">
        <v>453</v>
      </c>
      <c r="D268" s="103"/>
    </row>
    <row r="269" spans="1:10" s="104" customFormat="1" ht="3.75" customHeight="1">
      <c r="C269" s="79"/>
      <c r="D269" s="103"/>
      <c r="G269" s="133"/>
    </row>
    <row r="270" spans="1:10" ht="12.6">
      <c r="A270" s="109"/>
      <c r="B270" s="118" t="s">
        <v>209</v>
      </c>
      <c r="D270" s="103"/>
      <c r="E270" s="106"/>
      <c r="F270" s="106"/>
      <c r="G270" s="134"/>
      <c r="H270" s="106"/>
    </row>
    <row r="271" spans="1:10" ht="13.2">
      <c r="A271" s="109"/>
      <c r="B271" s="117"/>
      <c r="D271" s="103"/>
      <c r="E271" s="106"/>
      <c r="F271" s="106"/>
      <c r="G271" s="134"/>
      <c r="H271" s="106"/>
    </row>
    <row r="272" spans="1:10" s="104" customFormat="1" ht="12" customHeight="1">
      <c r="C272" s="79"/>
      <c r="D272" s="103"/>
      <c r="G272" s="133"/>
    </row>
    <row r="273" spans="1:6" ht="26.25" customHeight="1">
      <c r="A273" s="109" t="s">
        <v>34</v>
      </c>
      <c r="B273" s="104" t="s">
        <v>279</v>
      </c>
      <c r="D273" s="103"/>
    </row>
    <row r="274" spans="1:6" ht="12" customHeight="1">
      <c r="A274" s="105"/>
      <c r="B274" s="104"/>
      <c r="C274" s="79" t="s">
        <v>202</v>
      </c>
      <c r="D274" s="103">
        <v>23</v>
      </c>
      <c r="E274" s="107"/>
      <c r="F274" s="107">
        <f>D274*E274</f>
        <v>0</v>
      </c>
    </row>
    <row r="275" spans="1:6" ht="10.5" customHeight="1">
      <c r="A275" s="105"/>
      <c r="B275" s="104"/>
      <c r="D275" s="103"/>
    </row>
    <row r="276" spans="1:6" ht="24" customHeight="1">
      <c r="A276" s="109" t="s">
        <v>31</v>
      </c>
      <c r="B276" s="104" t="s">
        <v>278</v>
      </c>
      <c r="C276" s="79" t="s">
        <v>13</v>
      </c>
      <c r="D276" s="103">
        <v>19</v>
      </c>
      <c r="E276" s="107"/>
      <c r="F276" s="107">
        <f>D276*E276</f>
        <v>0</v>
      </c>
    </row>
    <row r="277" spans="1:6" ht="12" customHeight="1">
      <c r="A277" s="105"/>
      <c r="B277" s="104"/>
      <c r="D277" s="103"/>
    </row>
    <row r="278" spans="1:6" ht="23.25" customHeight="1">
      <c r="A278" s="109" t="s">
        <v>52</v>
      </c>
      <c r="B278" s="104" t="s">
        <v>277</v>
      </c>
      <c r="D278" s="103"/>
    </row>
    <row r="279" spans="1:6" ht="12" customHeight="1">
      <c r="A279" s="105"/>
      <c r="B279" s="140" t="s">
        <v>276</v>
      </c>
      <c r="C279" s="79" t="s">
        <v>13</v>
      </c>
      <c r="D279" s="103">
        <v>23</v>
      </c>
      <c r="E279" s="107"/>
      <c r="F279" s="107">
        <f>D279*E279</f>
        <v>0</v>
      </c>
    </row>
    <row r="280" spans="1:6" ht="12" customHeight="1">
      <c r="A280" s="105"/>
      <c r="B280" s="140" t="s">
        <v>275</v>
      </c>
      <c r="C280" s="79" t="s">
        <v>13</v>
      </c>
      <c r="D280" s="103">
        <v>4</v>
      </c>
      <c r="E280" s="107"/>
      <c r="F280" s="107">
        <f>D280*E280</f>
        <v>0</v>
      </c>
    </row>
    <row r="281" spans="1:6" ht="12" customHeight="1">
      <c r="A281" s="105"/>
      <c r="B281" s="140"/>
      <c r="D281" s="103"/>
      <c r="E281" s="107"/>
      <c r="F281" s="107"/>
    </row>
    <row r="282" spans="1:6" ht="24.75" customHeight="1">
      <c r="A282" s="139" t="s">
        <v>53</v>
      </c>
      <c r="B282" s="104" t="s">
        <v>274</v>
      </c>
      <c r="C282" s="79" t="s">
        <v>13</v>
      </c>
      <c r="D282" s="103">
        <v>4</v>
      </c>
      <c r="E282" s="107"/>
      <c r="F282" s="107">
        <f>D282*E282</f>
        <v>0</v>
      </c>
    </row>
    <row r="283" spans="1:6" ht="12" customHeight="1">
      <c r="A283" s="128"/>
      <c r="B283" s="104"/>
      <c r="D283" s="103"/>
    </row>
    <row r="284" spans="1:6" ht="12" customHeight="1">
      <c r="A284" s="128" t="s">
        <v>15</v>
      </c>
      <c r="B284" s="104" t="s">
        <v>273</v>
      </c>
      <c r="D284" s="103"/>
    </row>
    <row r="285" spans="1:6" ht="12" customHeight="1">
      <c r="A285" s="128"/>
      <c r="B285" s="104" t="s">
        <v>272</v>
      </c>
      <c r="C285" s="79" t="s">
        <v>13</v>
      </c>
      <c r="D285" s="103">
        <v>23</v>
      </c>
      <c r="E285" s="107"/>
      <c r="F285" s="107">
        <f>D285*E285</f>
        <v>0</v>
      </c>
    </row>
    <row r="286" spans="1:6" ht="9.75" customHeight="1">
      <c r="A286" s="128"/>
      <c r="B286" s="104"/>
      <c r="D286" s="103"/>
      <c r="E286" s="107"/>
      <c r="F286" s="107"/>
    </row>
    <row r="287" spans="1:6" ht="48" customHeight="1">
      <c r="A287" s="109" t="s">
        <v>17</v>
      </c>
      <c r="B287" s="104" t="s">
        <v>271</v>
      </c>
      <c r="D287" s="103"/>
    </row>
    <row r="288" spans="1:6" ht="12" customHeight="1">
      <c r="A288" s="105"/>
      <c r="B288" s="104" t="s">
        <v>261</v>
      </c>
      <c r="C288" s="79" t="s">
        <v>18</v>
      </c>
      <c r="D288" s="103">
        <v>9</v>
      </c>
      <c r="E288" s="87"/>
      <c r="F288" s="87">
        <f>D288*E288</f>
        <v>0</v>
      </c>
    </row>
    <row r="289" spans="1:10" ht="12" customHeight="1">
      <c r="A289" s="105"/>
      <c r="B289" s="104" t="s">
        <v>270</v>
      </c>
      <c r="C289" s="79" t="s">
        <v>18</v>
      </c>
      <c r="D289" s="103">
        <v>42</v>
      </c>
      <c r="E289" s="87"/>
      <c r="F289" s="87">
        <f>D289*E289</f>
        <v>0</v>
      </c>
    </row>
    <row r="290" spans="1:10" ht="12" customHeight="1">
      <c r="A290" s="105"/>
      <c r="B290" s="104" t="s">
        <v>269</v>
      </c>
      <c r="C290" s="79" t="s">
        <v>18</v>
      </c>
      <c r="D290" s="103">
        <v>130</v>
      </c>
      <c r="E290" s="87"/>
      <c r="F290" s="87">
        <f>D290*E290</f>
        <v>0</v>
      </c>
    </row>
    <row r="291" spans="1:10" ht="12" customHeight="1">
      <c r="A291" s="105"/>
      <c r="B291" s="104" t="s">
        <v>268</v>
      </c>
      <c r="C291" s="79" t="s">
        <v>18</v>
      </c>
      <c r="D291" s="103">
        <v>125</v>
      </c>
      <c r="E291" s="87"/>
      <c r="F291" s="87">
        <f>D291*E291</f>
        <v>0</v>
      </c>
    </row>
    <row r="292" spans="1:10" ht="12" customHeight="1">
      <c r="A292" s="105"/>
      <c r="B292" s="104" t="s">
        <v>264</v>
      </c>
      <c r="C292" s="79" t="s">
        <v>18</v>
      </c>
      <c r="D292" s="103">
        <v>7</v>
      </c>
      <c r="E292" s="87"/>
      <c r="F292" s="87">
        <f>D292*E292</f>
        <v>0</v>
      </c>
    </row>
    <row r="293" spans="1:10" ht="12" customHeight="1">
      <c r="A293" s="105"/>
      <c r="B293" s="104"/>
      <c r="D293" s="103"/>
      <c r="E293" s="87"/>
      <c r="F293" s="87"/>
    </row>
    <row r="294" spans="1:10" ht="36.75" customHeight="1">
      <c r="A294" s="109" t="s">
        <v>19</v>
      </c>
      <c r="B294" s="104" t="s">
        <v>267</v>
      </c>
      <c r="C294" s="79" t="s">
        <v>14</v>
      </c>
      <c r="D294" s="103">
        <v>3</v>
      </c>
      <c r="E294" s="107"/>
      <c r="F294" s="107">
        <f>D294*E294</f>
        <v>0</v>
      </c>
      <c r="G294" s="106"/>
      <c r="H294" s="106"/>
      <c r="I294" s="106"/>
      <c r="J294" s="106"/>
    </row>
    <row r="295" spans="1:10" ht="12" customHeight="1">
      <c r="A295" s="105"/>
      <c r="B295" s="104"/>
      <c r="D295" s="103"/>
      <c r="E295" s="87"/>
      <c r="F295" s="87"/>
    </row>
    <row r="296" spans="1:10" ht="12" customHeight="1">
      <c r="A296" s="105"/>
      <c r="B296" s="104"/>
      <c r="D296" s="103"/>
      <c r="E296" s="87"/>
      <c r="F296" s="87"/>
    </row>
    <row r="297" spans="1:10" ht="20.399999999999999">
      <c r="A297" s="81" t="s">
        <v>21</v>
      </c>
      <c r="B297" s="80" t="s">
        <v>266</v>
      </c>
    </row>
    <row r="298" spans="1:10">
      <c r="B298" s="80" t="s">
        <v>454</v>
      </c>
      <c r="C298" s="79" t="s">
        <v>13</v>
      </c>
      <c r="D298" s="78">
        <v>2</v>
      </c>
      <c r="E298" s="107"/>
      <c r="F298" s="107">
        <f>D298*E298</f>
        <v>0</v>
      </c>
    </row>
    <row r="299" spans="1:10" ht="12" customHeight="1">
      <c r="A299" s="105"/>
      <c r="B299" s="104"/>
      <c r="D299" s="103"/>
      <c r="E299" s="87"/>
      <c r="F299" s="87"/>
    </row>
    <row r="300" spans="1:10" ht="12" customHeight="1">
      <c r="A300" s="105"/>
      <c r="B300" s="104"/>
      <c r="D300" s="103"/>
      <c r="E300" s="87"/>
      <c r="F300" s="87"/>
    </row>
    <row r="301" spans="1:10" s="113" customFormat="1" ht="36" customHeight="1">
      <c r="A301" s="113" t="s">
        <v>22</v>
      </c>
      <c r="B301" s="113" t="s">
        <v>265</v>
      </c>
    </row>
    <row r="302" spans="1:10" s="111" customFormat="1" ht="12" customHeight="1">
      <c r="A302" s="136"/>
      <c r="B302" s="138" t="s">
        <v>261</v>
      </c>
      <c r="C302" s="112" t="s">
        <v>13</v>
      </c>
      <c r="D302" s="119">
        <v>4</v>
      </c>
      <c r="E302" s="114"/>
      <c r="F302" s="114">
        <f>D302*E302</f>
        <v>0</v>
      </c>
    </row>
    <row r="303" spans="1:10" s="111" customFormat="1" ht="12" customHeight="1">
      <c r="A303" s="136"/>
      <c r="B303" s="138" t="s">
        <v>264</v>
      </c>
      <c r="C303" s="112" t="s">
        <v>13</v>
      </c>
      <c r="D303" s="119">
        <v>2</v>
      </c>
      <c r="E303" s="114"/>
      <c r="F303" s="114">
        <f>D303*E303</f>
        <v>0</v>
      </c>
    </row>
    <row r="304" spans="1:10" ht="12" customHeight="1">
      <c r="A304" s="105"/>
      <c r="B304" s="104"/>
      <c r="D304" s="103"/>
      <c r="E304" s="87"/>
      <c r="F304" s="87"/>
    </row>
    <row r="305" spans="1:6" s="111" customFormat="1" ht="47.25" customHeight="1">
      <c r="A305" s="137" t="s">
        <v>23</v>
      </c>
      <c r="B305" s="113" t="s">
        <v>263</v>
      </c>
      <c r="C305" s="112"/>
      <c r="D305" s="119"/>
    </row>
    <row r="306" spans="1:6" s="111" customFormat="1" ht="12" customHeight="1">
      <c r="A306" s="136"/>
      <c r="B306" s="113" t="s">
        <v>262</v>
      </c>
      <c r="C306" s="112"/>
      <c r="D306" s="119"/>
    </row>
    <row r="307" spans="1:6" s="111" customFormat="1" ht="12" customHeight="1">
      <c r="A307" s="136"/>
      <c r="B307" s="138" t="s">
        <v>261</v>
      </c>
      <c r="C307" s="112" t="s">
        <v>13</v>
      </c>
      <c r="D307" s="119">
        <v>2</v>
      </c>
      <c r="E307" s="114"/>
      <c r="F307" s="114">
        <f>D307*E307</f>
        <v>0</v>
      </c>
    </row>
    <row r="308" spans="1:6" ht="12" customHeight="1">
      <c r="A308" s="105"/>
      <c r="B308" s="104"/>
      <c r="D308" s="103"/>
      <c r="E308" s="87"/>
      <c r="F308" s="87"/>
    </row>
    <row r="309" spans="1:6" ht="195.75" customHeight="1">
      <c r="A309" s="81" t="s">
        <v>89</v>
      </c>
      <c r="B309" s="80" t="s">
        <v>455</v>
      </c>
    </row>
    <row r="310" spans="1:6">
      <c r="B310" s="80" t="s">
        <v>260</v>
      </c>
    </row>
    <row r="311" spans="1:6">
      <c r="B311" s="80" t="s">
        <v>456</v>
      </c>
    </row>
    <row r="312" spans="1:6">
      <c r="B312" s="80" t="s">
        <v>259</v>
      </c>
    </row>
    <row r="313" spans="1:6">
      <c r="B313" s="80" t="s">
        <v>258</v>
      </c>
    </row>
    <row r="314" spans="1:6">
      <c r="B314" s="80" t="s">
        <v>257</v>
      </c>
    </row>
    <row r="315" spans="1:6">
      <c r="B315" s="80" t="s">
        <v>256</v>
      </c>
    </row>
    <row r="316" spans="1:6">
      <c r="B316" s="80" t="s">
        <v>255</v>
      </c>
    </row>
    <row r="317" spans="1:6">
      <c r="B317" s="80" t="s">
        <v>254</v>
      </c>
    </row>
    <row r="318" spans="1:6">
      <c r="B318" s="80" t="s">
        <v>253</v>
      </c>
    </row>
    <row r="319" spans="1:6">
      <c r="B319" s="80" t="s">
        <v>252</v>
      </c>
    </row>
    <row r="320" spans="1:6">
      <c r="B320" s="80" t="s">
        <v>251</v>
      </c>
    </row>
    <row r="321" spans="1:10">
      <c r="B321" s="80" t="s">
        <v>250</v>
      </c>
    </row>
    <row r="322" spans="1:10">
      <c r="B322" s="80" t="s">
        <v>249</v>
      </c>
    </row>
    <row r="323" spans="1:10" ht="12" customHeight="1">
      <c r="B323" s="80" t="s">
        <v>248</v>
      </c>
    </row>
    <row r="324" spans="1:10">
      <c r="B324" s="80" t="s">
        <v>247</v>
      </c>
    </row>
    <row r="325" spans="1:10">
      <c r="B325" s="80" t="s">
        <v>246</v>
      </c>
    </row>
    <row r="326" spans="1:10">
      <c r="B326" s="80" t="s">
        <v>245</v>
      </c>
    </row>
    <row r="327" spans="1:10">
      <c r="B327" s="80" t="s">
        <v>244</v>
      </c>
    </row>
    <row r="328" spans="1:10">
      <c r="B328" s="80" t="s">
        <v>243</v>
      </c>
    </row>
    <row r="329" spans="1:10" ht="12" customHeight="1">
      <c r="B329" s="80" t="s">
        <v>242</v>
      </c>
    </row>
    <row r="330" spans="1:10">
      <c r="A330" s="109"/>
      <c r="B330" s="104"/>
      <c r="C330" s="79" t="s">
        <v>202</v>
      </c>
      <c r="D330" s="103">
        <v>1</v>
      </c>
      <c r="E330" s="107"/>
      <c r="F330" s="107">
        <f>D330*E330</f>
        <v>0</v>
      </c>
    </row>
    <row r="331" spans="1:10">
      <c r="B331" s="80" t="s">
        <v>235</v>
      </c>
    </row>
    <row r="332" spans="1:10" ht="24" customHeight="1">
      <c r="B332" s="80" t="s">
        <v>241</v>
      </c>
    </row>
    <row r="333" spans="1:10" ht="35.25" customHeight="1">
      <c r="B333" s="80" t="s">
        <v>240</v>
      </c>
    </row>
    <row r="334" spans="1:10" ht="12.6">
      <c r="A334" s="109"/>
      <c r="B334" s="118" t="s">
        <v>209</v>
      </c>
      <c r="D334" s="103"/>
      <c r="E334" s="110"/>
      <c r="F334" s="106"/>
      <c r="G334" s="106"/>
      <c r="H334" s="106"/>
      <c r="I334" s="106"/>
      <c r="J334" s="106"/>
    </row>
    <row r="335" spans="1:10" ht="13.2">
      <c r="A335" s="109"/>
      <c r="B335" s="117"/>
      <c r="D335" s="103"/>
      <c r="E335" s="110"/>
      <c r="F335" s="106"/>
      <c r="G335" s="106"/>
      <c r="H335" s="106"/>
      <c r="I335" s="106"/>
      <c r="J335" s="106"/>
    </row>
    <row r="336" spans="1:10" ht="13.2">
      <c r="A336" s="109"/>
      <c r="B336" s="116"/>
      <c r="D336" s="103"/>
      <c r="E336" s="110"/>
      <c r="F336" s="106"/>
      <c r="G336" s="106"/>
      <c r="H336" s="106"/>
      <c r="I336" s="106"/>
      <c r="J336" s="106"/>
    </row>
    <row r="337" spans="1:10" s="108" customFormat="1" ht="24" customHeight="1">
      <c r="A337" s="108" t="s">
        <v>66</v>
      </c>
      <c r="B337" s="108" t="s">
        <v>239</v>
      </c>
      <c r="C337" s="79" t="s">
        <v>202</v>
      </c>
      <c r="D337" s="103">
        <v>1</v>
      </c>
      <c r="E337" s="114"/>
      <c r="F337" s="114">
        <f>D337*E337</f>
        <v>0</v>
      </c>
    </row>
    <row r="338" spans="1:10" s="108" customFormat="1"/>
    <row r="339" spans="1:10" s="111" customFormat="1" ht="26.25" customHeight="1">
      <c r="A339" s="137" t="s">
        <v>67</v>
      </c>
      <c r="B339" s="113" t="s">
        <v>238</v>
      </c>
      <c r="C339" s="112" t="s">
        <v>13</v>
      </c>
      <c r="D339" s="119">
        <v>2</v>
      </c>
      <c r="E339" s="114"/>
      <c r="F339" s="114">
        <f>D339*E339</f>
        <v>0</v>
      </c>
    </row>
    <row r="340" spans="1:10" s="111" customFormat="1" ht="12" customHeight="1">
      <c r="A340" s="136"/>
      <c r="B340" s="113"/>
    </row>
    <row r="341" spans="1:10" ht="12" customHeight="1">
      <c r="A341" s="105"/>
      <c r="B341" s="104"/>
      <c r="D341" s="103"/>
      <c r="E341" s="87"/>
      <c r="F341" s="87"/>
    </row>
    <row r="342" spans="1:10" s="111" customFormat="1" ht="22.5" customHeight="1">
      <c r="A342" s="137" t="s">
        <v>68</v>
      </c>
      <c r="B342" s="113" t="s">
        <v>237</v>
      </c>
      <c r="C342" s="112" t="s">
        <v>13</v>
      </c>
      <c r="D342" s="119">
        <v>2</v>
      </c>
      <c r="E342" s="114"/>
      <c r="F342" s="114">
        <f>D342*E342</f>
        <v>0</v>
      </c>
    </row>
    <row r="343" spans="1:10" ht="12" customHeight="1">
      <c r="A343" s="105"/>
      <c r="B343" s="104"/>
      <c r="D343" s="103"/>
      <c r="E343" s="87"/>
      <c r="F343" s="87"/>
    </row>
    <row r="344" spans="1:10" s="113" customFormat="1" ht="36" customHeight="1">
      <c r="A344" s="122" t="s">
        <v>157</v>
      </c>
      <c r="B344" s="113" t="s">
        <v>236</v>
      </c>
      <c r="C344" s="112" t="s">
        <v>13</v>
      </c>
      <c r="D344" s="119">
        <v>8</v>
      </c>
      <c r="E344" s="114"/>
      <c r="F344" s="114">
        <f>D344*E344</f>
        <v>0</v>
      </c>
    </row>
    <row r="345" spans="1:10" s="111" customFormat="1" ht="2.25" customHeight="1">
      <c r="A345" s="136"/>
      <c r="B345" s="113"/>
    </row>
    <row r="346" spans="1:10" s="111" customFormat="1" ht="12" customHeight="1">
      <c r="A346" s="136"/>
      <c r="B346" s="113" t="s">
        <v>235</v>
      </c>
      <c r="C346" s="112"/>
      <c r="D346" s="119"/>
      <c r="E346" s="114"/>
      <c r="F346" s="114"/>
    </row>
    <row r="347" spans="1:10" s="111" customFormat="1" ht="22.5" customHeight="1">
      <c r="A347" s="136"/>
      <c r="B347" s="113" t="s">
        <v>234</v>
      </c>
      <c r="C347" s="112"/>
      <c r="D347" s="119"/>
      <c r="E347" s="114"/>
      <c r="F347" s="114"/>
    </row>
    <row r="348" spans="1:10" ht="13.2">
      <c r="A348" s="109"/>
      <c r="B348" s="116"/>
      <c r="D348" s="103"/>
      <c r="E348" s="110"/>
      <c r="F348" s="106"/>
      <c r="G348" s="106"/>
      <c r="H348" s="106"/>
      <c r="I348" s="106"/>
      <c r="J348" s="106"/>
    </row>
    <row r="349" spans="1:10" s="129" customFormat="1" ht="33.75" customHeight="1">
      <c r="A349" s="129" t="s">
        <v>25</v>
      </c>
      <c r="B349" s="122" t="s">
        <v>457</v>
      </c>
      <c r="C349" s="79" t="s">
        <v>13</v>
      </c>
      <c r="D349" s="103">
        <v>70</v>
      </c>
      <c r="E349" s="107"/>
      <c r="F349" s="107">
        <f>D349*E349</f>
        <v>0</v>
      </c>
    </row>
    <row r="350" spans="1:10" s="113" customFormat="1" ht="3.75" customHeight="1">
      <c r="A350" s="108"/>
      <c r="B350" s="108"/>
      <c r="C350" s="108"/>
      <c r="D350" s="135"/>
      <c r="E350" s="107"/>
      <c r="F350" s="107"/>
    </row>
    <row r="351" spans="1:10" ht="12.6">
      <c r="A351" s="109"/>
      <c r="B351" s="118" t="s">
        <v>209</v>
      </c>
      <c r="D351" s="103"/>
      <c r="E351" s="110"/>
      <c r="F351" s="106"/>
      <c r="G351" s="106"/>
      <c r="H351" s="106"/>
      <c r="I351" s="106"/>
      <c r="J351" s="106"/>
    </row>
    <row r="352" spans="1:10" ht="13.2">
      <c r="A352" s="109"/>
      <c r="B352" s="117"/>
      <c r="D352" s="103"/>
      <c r="E352" s="110"/>
      <c r="F352" s="106"/>
      <c r="G352" s="106"/>
      <c r="H352" s="106"/>
      <c r="I352" s="106"/>
      <c r="J352" s="106"/>
    </row>
    <row r="353" spans="1:10" ht="13.2">
      <c r="A353" s="109"/>
      <c r="B353" s="116"/>
      <c r="D353" s="103"/>
      <c r="E353" s="110"/>
      <c r="F353" s="106"/>
      <c r="G353" s="106"/>
      <c r="H353" s="106"/>
      <c r="I353" s="106"/>
      <c r="J353" s="106"/>
    </row>
    <row r="354" spans="1:10" s="129" customFormat="1" ht="36.75" customHeight="1">
      <c r="A354" s="129" t="s">
        <v>26</v>
      </c>
      <c r="B354" s="122" t="s">
        <v>233</v>
      </c>
      <c r="C354" s="132"/>
      <c r="D354" s="130"/>
      <c r="F354" s="131"/>
    </row>
    <row r="355" spans="1:10" s="129" customFormat="1">
      <c r="B355" s="122"/>
      <c r="C355" s="79" t="s">
        <v>202</v>
      </c>
      <c r="D355" s="130" t="s">
        <v>232</v>
      </c>
      <c r="E355" s="107"/>
      <c r="F355" s="107">
        <f>D355*E355</f>
        <v>0</v>
      </c>
    </row>
    <row r="356" spans="1:10" s="129" customFormat="1">
      <c r="B356" s="122"/>
      <c r="C356" s="132"/>
      <c r="D356" s="130"/>
      <c r="F356" s="131"/>
    </row>
    <row r="357" spans="1:10" ht="35.25" customHeight="1">
      <c r="A357" s="109" t="s">
        <v>231</v>
      </c>
      <c r="B357" s="104" t="s">
        <v>230</v>
      </c>
      <c r="D357" s="103"/>
    </row>
    <row r="358" spans="1:10" ht="12" customHeight="1">
      <c r="A358" s="105"/>
      <c r="B358" s="104" t="s">
        <v>229</v>
      </c>
      <c r="C358" s="79" t="s">
        <v>13</v>
      </c>
      <c r="D358" s="103">
        <v>4</v>
      </c>
      <c r="E358" s="107"/>
      <c r="F358" s="107">
        <f>D358*E358</f>
        <v>0</v>
      </c>
    </row>
    <row r="359" spans="1:10" ht="12" customHeight="1">
      <c r="A359" s="105"/>
      <c r="B359" s="104" t="s">
        <v>228</v>
      </c>
      <c r="C359" s="79" t="s">
        <v>13</v>
      </c>
      <c r="D359" s="103">
        <v>20</v>
      </c>
      <c r="E359" s="107"/>
      <c r="F359" s="107">
        <f>D359*E359</f>
        <v>0</v>
      </c>
    </row>
    <row r="360" spans="1:10" ht="12" customHeight="1">
      <c r="A360" s="105"/>
      <c r="B360" s="104" t="s">
        <v>227</v>
      </c>
      <c r="C360" s="79" t="s">
        <v>13</v>
      </c>
      <c r="D360" s="103">
        <v>11</v>
      </c>
      <c r="E360" s="107"/>
      <c r="F360" s="107">
        <f>D360*E360</f>
        <v>0</v>
      </c>
    </row>
    <row r="361" spans="1:10" ht="6" customHeight="1">
      <c r="A361" s="105"/>
      <c r="B361" s="104"/>
      <c r="D361" s="103"/>
    </row>
    <row r="362" spans="1:10" ht="36.75" customHeight="1">
      <c r="A362" s="105"/>
      <c r="B362" s="104" t="s">
        <v>472</v>
      </c>
      <c r="D362" s="103"/>
    </row>
    <row r="363" spans="1:10" s="104" customFormat="1" ht="3.75" customHeight="1">
      <c r="C363" s="79"/>
      <c r="D363" s="103"/>
      <c r="G363" s="133"/>
    </row>
    <row r="364" spans="1:10" ht="12.6">
      <c r="A364" s="109"/>
      <c r="B364" s="118" t="s">
        <v>209</v>
      </c>
      <c r="D364" s="103"/>
      <c r="E364" s="106"/>
      <c r="F364" s="106"/>
      <c r="G364" s="134"/>
      <c r="H364" s="106"/>
    </row>
    <row r="365" spans="1:10" ht="13.2">
      <c r="A365" s="109"/>
      <c r="B365" s="117"/>
      <c r="D365" s="103"/>
      <c r="E365" s="106"/>
      <c r="F365" s="106"/>
      <c r="G365" s="134"/>
      <c r="H365" s="106"/>
    </row>
    <row r="366" spans="1:10" s="104" customFormat="1" ht="12" customHeight="1">
      <c r="C366" s="79"/>
      <c r="D366" s="103"/>
      <c r="G366" s="133"/>
    </row>
    <row r="367" spans="1:10" ht="23.25" customHeight="1">
      <c r="A367" s="109" t="s">
        <v>160</v>
      </c>
      <c r="B367" s="104" t="s">
        <v>226</v>
      </c>
      <c r="C367" s="79" t="s">
        <v>13</v>
      </c>
      <c r="D367" s="103">
        <v>35</v>
      </c>
      <c r="E367" s="107"/>
      <c r="F367" s="107">
        <f>D367*E367</f>
        <v>0</v>
      </c>
      <c r="G367" s="106"/>
      <c r="H367" s="106"/>
      <c r="I367" s="106"/>
      <c r="J367" s="106"/>
    </row>
    <row r="368" spans="1:10" ht="13.2">
      <c r="A368" s="109"/>
      <c r="B368" s="116"/>
      <c r="D368" s="103"/>
      <c r="E368" s="110"/>
      <c r="F368" s="106"/>
      <c r="G368" s="106"/>
      <c r="H368" s="106"/>
      <c r="I368" s="106"/>
      <c r="J368" s="106"/>
    </row>
    <row r="369" spans="1:10" s="129" customFormat="1" ht="24.75" customHeight="1">
      <c r="A369" s="129" t="s">
        <v>161</v>
      </c>
      <c r="B369" s="122" t="s">
        <v>473</v>
      </c>
      <c r="C369" s="132"/>
      <c r="D369" s="130"/>
      <c r="F369" s="131"/>
    </row>
    <row r="370" spans="1:10" s="129" customFormat="1">
      <c r="B370" s="122"/>
      <c r="C370" s="79" t="s">
        <v>202</v>
      </c>
      <c r="D370" s="130" t="s">
        <v>225</v>
      </c>
      <c r="E370" s="107"/>
      <c r="F370" s="107">
        <f>D370*E370</f>
        <v>0</v>
      </c>
    </row>
    <row r="371" spans="1:10" s="129" customFormat="1">
      <c r="B371" s="122"/>
      <c r="C371" s="79"/>
      <c r="D371" s="130"/>
      <c r="E371" s="107"/>
      <c r="F371" s="107"/>
    </row>
    <row r="372" spans="1:10" ht="20.399999999999999">
      <c r="A372" s="81" t="s">
        <v>162</v>
      </c>
      <c r="B372" s="80" t="s">
        <v>224</v>
      </c>
      <c r="C372" s="79" t="s">
        <v>202</v>
      </c>
      <c r="D372" s="103">
        <v>1</v>
      </c>
      <c r="E372" s="107"/>
      <c r="F372" s="107">
        <f>D372*E372</f>
        <v>0</v>
      </c>
    </row>
    <row r="373" spans="1:10" ht="12" customHeight="1">
      <c r="A373" s="105"/>
      <c r="B373" s="104"/>
      <c r="D373" s="103"/>
      <c r="E373" s="87"/>
      <c r="F373" s="87"/>
    </row>
    <row r="374" spans="1:10" ht="34.5" customHeight="1">
      <c r="A374" s="109" t="s">
        <v>223</v>
      </c>
      <c r="B374" s="104" t="s">
        <v>222</v>
      </c>
      <c r="C374" s="79" t="s">
        <v>202</v>
      </c>
      <c r="D374" s="103">
        <v>1</v>
      </c>
      <c r="E374" s="107"/>
      <c r="F374" s="107">
        <f>D374*E374</f>
        <v>0</v>
      </c>
    </row>
    <row r="375" spans="1:10" ht="12" customHeight="1">
      <c r="A375" s="105"/>
      <c r="B375" s="104"/>
    </row>
    <row r="376" spans="1:10" ht="27" customHeight="1">
      <c r="A376" s="109" t="s">
        <v>221</v>
      </c>
      <c r="B376" s="104" t="s">
        <v>220</v>
      </c>
      <c r="C376" s="79" t="s">
        <v>202</v>
      </c>
      <c r="D376" s="103">
        <v>1</v>
      </c>
      <c r="E376" s="107"/>
      <c r="F376" s="107">
        <f>D376*E376</f>
        <v>0</v>
      </c>
    </row>
    <row r="377" spans="1:10" ht="12" customHeight="1">
      <c r="A377" s="105"/>
      <c r="B377" s="104"/>
    </row>
    <row r="378" spans="1:10" ht="36.75" customHeight="1">
      <c r="A378" s="109" t="s">
        <v>219</v>
      </c>
      <c r="B378" s="104" t="s">
        <v>218</v>
      </c>
      <c r="C378" s="79" t="s">
        <v>14</v>
      </c>
      <c r="D378" s="103">
        <v>4</v>
      </c>
      <c r="E378" s="107"/>
      <c r="F378" s="107">
        <f>D378*E378</f>
        <v>0</v>
      </c>
      <c r="G378" s="106"/>
      <c r="H378" s="106"/>
      <c r="I378" s="106"/>
      <c r="J378" s="106"/>
    </row>
    <row r="379" spans="1:10" ht="3" customHeight="1">
      <c r="A379" s="128"/>
      <c r="B379" s="104"/>
      <c r="D379" s="103"/>
    </row>
    <row r="380" spans="1:10" s="95" customFormat="1" ht="15" customHeight="1">
      <c r="A380" s="97"/>
      <c r="B380" s="439" t="s">
        <v>217</v>
      </c>
      <c r="C380" s="440"/>
      <c r="D380" s="440"/>
      <c r="E380" s="440"/>
      <c r="F380" s="96">
        <f>SUM(F244:F379)</f>
        <v>0</v>
      </c>
    </row>
    <row r="381" spans="1:10" ht="12" customHeight="1">
      <c r="A381" s="105"/>
      <c r="B381" s="104"/>
      <c r="D381" s="103"/>
      <c r="E381" s="87"/>
      <c r="F381" s="87"/>
    </row>
    <row r="382" spans="1:10" ht="12" customHeight="1">
      <c r="A382" s="105"/>
      <c r="B382" s="104"/>
      <c r="D382" s="103"/>
      <c r="E382" s="87"/>
      <c r="F382" s="87"/>
    </row>
    <row r="383" spans="1:10" ht="12" customHeight="1">
      <c r="A383" s="105"/>
      <c r="B383" s="104"/>
      <c r="D383" s="103"/>
      <c r="E383" s="87"/>
      <c r="F383" s="87"/>
    </row>
    <row r="384" spans="1:10" s="125" customFormat="1" ht="13.8">
      <c r="A384" s="127" t="s">
        <v>216</v>
      </c>
      <c r="C384" s="126"/>
      <c r="D384" s="126"/>
      <c r="E384" s="112" t="s">
        <v>215</v>
      </c>
      <c r="F384" s="112" t="s">
        <v>214</v>
      </c>
      <c r="G384" s="126"/>
      <c r="H384" s="126"/>
      <c r="I384" s="126"/>
      <c r="J384" s="126"/>
    </row>
    <row r="385" spans="1:10" ht="13.2">
      <c r="A385" s="124"/>
      <c r="B385" s="437"/>
      <c r="C385" s="438"/>
      <c r="D385" s="438"/>
      <c r="E385" s="123" t="s">
        <v>213</v>
      </c>
      <c r="F385" s="123" t="s">
        <v>213</v>
      </c>
      <c r="G385" s="111"/>
      <c r="H385" s="111"/>
      <c r="I385" s="111"/>
    </row>
    <row r="386" spans="1:10" ht="36" customHeight="1">
      <c r="A386" s="113" t="s">
        <v>6</v>
      </c>
      <c r="B386" s="113" t="s">
        <v>458</v>
      </c>
      <c r="C386" s="113"/>
      <c r="D386" s="113"/>
      <c r="E386" s="111"/>
      <c r="F386" s="111"/>
      <c r="G386" s="106"/>
      <c r="H386" s="106"/>
      <c r="I386" s="106"/>
      <c r="J386" s="106"/>
    </row>
    <row r="387" spans="1:10" ht="12" customHeight="1">
      <c r="A387" s="113"/>
      <c r="B387" s="122" t="s">
        <v>212</v>
      </c>
      <c r="C387" s="113"/>
      <c r="D387" s="113"/>
      <c r="E387" s="111"/>
      <c r="F387" s="111"/>
    </row>
    <row r="388" spans="1:10" ht="12" customHeight="1">
      <c r="A388" s="113"/>
      <c r="B388" s="122" t="s">
        <v>211</v>
      </c>
      <c r="C388" s="113"/>
      <c r="D388" s="113"/>
      <c r="E388" s="111"/>
      <c r="F388" s="111"/>
    </row>
    <row r="389" spans="1:10" ht="10.5" customHeight="1">
      <c r="A389" s="105"/>
      <c r="B389" s="104"/>
      <c r="C389" s="79" t="s">
        <v>202</v>
      </c>
      <c r="D389" s="103">
        <v>1</v>
      </c>
      <c r="E389" s="79"/>
      <c r="F389" s="79">
        <f>D389*E389</f>
        <v>0</v>
      </c>
    </row>
    <row r="390" spans="1:10" s="104" customFormat="1" ht="11.25" customHeight="1">
      <c r="B390" s="118" t="s">
        <v>209</v>
      </c>
      <c r="C390" s="79"/>
      <c r="D390" s="103"/>
    </row>
    <row r="391" spans="1:10" s="104" customFormat="1" ht="11.25" customHeight="1">
      <c r="B391" s="117"/>
      <c r="C391" s="79"/>
      <c r="D391" s="103"/>
    </row>
    <row r="392" spans="1:10" ht="10.5" customHeight="1">
      <c r="A392" s="105"/>
      <c r="B392" s="104"/>
      <c r="D392" s="103"/>
      <c r="E392" s="79"/>
      <c r="F392" s="79"/>
    </row>
    <row r="393" spans="1:10" ht="35.25" customHeight="1">
      <c r="A393" s="109" t="s">
        <v>9</v>
      </c>
      <c r="B393" s="104" t="s">
        <v>459</v>
      </c>
      <c r="D393" s="103"/>
      <c r="E393" s="79"/>
      <c r="F393" s="79"/>
    </row>
    <row r="394" spans="1:10" ht="10.5" customHeight="1">
      <c r="A394" s="105"/>
      <c r="B394" s="104"/>
      <c r="C394" s="79" t="s">
        <v>13</v>
      </c>
      <c r="D394" s="103">
        <v>2</v>
      </c>
      <c r="E394" s="79"/>
      <c r="F394" s="79">
        <f>D394*E394</f>
        <v>0</v>
      </c>
    </row>
    <row r="395" spans="1:10" s="104" customFormat="1" ht="11.25" customHeight="1">
      <c r="B395" s="118" t="s">
        <v>209</v>
      </c>
      <c r="C395" s="79"/>
      <c r="D395" s="103"/>
    </row>
    <row r="396" spans="1:10" s="104" customFormat="1" ht="11.25" customHeight="1">
      <c r="B396" s="117"/>
      <c r="C396" s="79"/>
      <c r="D396" s="103"/>
    </row>
    <row r="397" spans="1:10" ht="10.5" customHeight="1">
      <c r="A397" s="105"/>
      <c r="B397" s="104"/>
      <c r="D397" s="103"/>
      <c r="E397" s="79"/>
      <c r="F397" s="79"/>
    </row>
    <row r="398" spans="1:10" ht="24.75" customHeight="1">
      <c r="A398" s="109" t="s">
        <v>11</v>
      </c>
      <c r="B398" s="104" t="s">
        <v>474</v>
      </c>
      <c r="D398" s="103"/>
      <c r="E398" s="79"/>
      <c r="F398" s="79"/>
    </row>
    <row r="399" spans="1:10" ht="10.5" customHeight="1">
      <c r="A399" s="105"/>
      <c r="B399" s="104"/>
      <c r="C399" s="79" t="s">
        <v>13</v>
      </c>
      <c r="D399" s="103">
        <v>1</v>
      </c>
      <c r="E399" s="79"/>
      <c r="F399" s="79">
        <f>D399*E399</f>
        <v>0</v>
      </c>
    </row>
    <row r="400" spans="1:10" s="104" customFormat="1" ht="11.25" customHeight="1">
      <c r="B400" s="118" t="s">
        <v>209</v>
      </c>
      <c r="C400" s="79"/>
      <c r="D400" s="103"/>
    </row>
    <row r="401" spans="1:11" s="104" customFormat="1" ht="11.25" customHeight="1">
      <c r="B401" s="117"/>
      <c r="C401" s="79"/>
      <c r="D401" s="103"/>
    </row>
    <row r="402" spans="1:11" ht="10.5" customHeight="1">
      <c r="A402" s="105"/>
      <c r="B402" s="104"/>
      <c r="D402" s="103"/>
      <c r="E402" s="79"/>
      <c r="F402" s="79"/>
    </row>
    <row r="403" spans="1:11" ht="23.25" customHeight="1">
      <c r="A403" s="109" t="s">
        <v>34</v>
      </c>
      <c r="B403" s="104" t="s">
        <v>460</v>
      </c>
      <c r="D403" s="103"/>
      <c r="E403" s="79"/>
      <c r="F403" s="79"/>
    </row>
    <row r="404" spans="1:11" ht="10.5" customHeight="1">
      <c r="A404" s="105"/>
      <c r="B404" s="104"/>
      <c r="C404" s="79" t="s">
        <v>13</v>
      </c>
      <c r="D404" s="103">
        <v>1</v>
      </c>
      <c r="E404" s="79"/>
      <c r="F404" s="79">
        <f>D404*E404</f>
        <v>0</v>
      </c>
    </row>
    <row r="405" spans="1:11" s="104" customFormat="1" ht="11.25" customHeight="1">
      <c r="B405" s="118" t="s">
        <v>209</v>
      </c>
      <c r="C405" s="79"/>
      <c r="D405" s="103"/>
    </row>
    <row r="406" spans="1:11" s="104" customFormat="1" ht="11.25" customHeight="1">
      <c r="B406" s="117"/>
      <c r="C406" s="79"/>
      <c r="D406" s="103"/>
    </row>
    <row r="407" spans="1:11" ht="10.5" customHeight="1">
      <c r="A407" s="105"/>
      <c r="B407" s="104"/>
      <c r="D407" s="103"/>
      <c r="E407" s="79"/>
      <c r="F407" s="79"/>
    </row>
    <row r="408" spans="1:11" s="113" customFormat="1" ht="14.25" customHeight="1">
      <c r="A408" s="113" t="s">
        <v>31</v>
      </c>
      <c r="B408" s="113" t="s">
        <v>461</v>
      </c>
    </row>
    <row r="409" spans="1:11" s="113" customFormat="1">
      <c r="B409" s="113" t="s">
        <v>462</v>
      </c>
      <c r="C409" s="113" t="s">
        <v>13</v>
      </c>
      <c r="D409" s="121">
        <v>4</v>
      </c>
      <c r="E409" s="87"/>
      <c r="F409" s="87">
        <f>D409*E409</f>
        <v>0</v>
      </c>
    </row>
    <row r="410" spans="1:11" s="113" customFormat="1" ht="6" customHeight="1">
      <c r="D410" s="121"/>
      <c r="E410" s="87"/>
      <c r="F410" s="87"/>
    </row>
    <row r="411" spans="1:11" ht="12.6">
      <c r="A411" s="109"/>
      <c r="B411" s="118" t="s">
        <v>209</v>
      </c>
      <c r="D411" s="103"/>
      <c r="E411" s="110"/>
      <c r="F411" s="106"/>
      <c r="H411" s="106"/>
      <c r="I411" s="106"/>
      <c r="J411" s="106"/>
      <c r="K411" s="106"/>
    </row>
    <row r="412" spans="1:11" ht="13.2">
      <c r="A412" s="109"/>
      <c r="B412" s="117"/>
      <c r="D412" s="103"/>
      <c r="E412" s="110"/>
      <c r="F412" s="106"/>
      <c r="H412" s="106"/>
      <c r="I412" s="106"/>
      <c r="J412" s="106"/>
      <c r="K412" s="106"/>
    </row>
    <row r="413" spans="1:11" ht="13.2">
      <c r="A413" s="109"/>
      <c r="B413" s="116"/>
      <c r="D413" s="103"/>
      <c r="E413" s="110"/>
      <c r="F413" s="106"/>
      <c r="H413" s="106"/>
      <c r="I413" s="106"/>
      <c r="J413" s="106"/>
      <c r="K413" s="106"/>
    </row>
    <row r="414" spans="1:11" s="111" customFormat="1" ht="57.75" customHeight="1">
      <c r="A414" s="113" t="s">
        <v>52</v>
      </c>
      <c r="B414" s="113" t="s">
        <v>463</v>
      </c>
      <c r="C414" s="113"/>
      <c r="D414" s="113"/>
    </row>
    <row r="415" spans="1:11" s="111" customFormat="1">
      <c r="A415" s="113"/>
      <c r="B415" s="120" t="s">
        <v>210</v>
      </c>
      <c r="C415" s="112" t="s">
        <v>202</v>
      </c>
      <c r="D415" s="119">
        <v>1</v>
      </c>
      <c r="E415" s="114"/>
      <c r="F415" s="114">
        <f>D415*E415</f>
        <v>0</v>
      </c>
    </row>
    <row r="416" spans="1:11" ht="12.6">
      <c r="A416" s="109"/>
      <c r="B416" s="118" t="s">
        <v>209</v>
      </c>
      <c r="D416" s="103"/>
      <c r="E416" s="110"/>
      <c r="F416" s="106"/>
      <c r="H416" s="106"/>
      <c r="I416" s="106"/>
      <c r="J416" s="106"/>
      <c r="K416" s="106"/>
    </row>
    <row r="417" spans="1:11" ht="13.2">
      <c r="A417" s="109"/>
      <c r="B417" s="117"/>
      <c r="D417" s="103"/>
      <c r="E417" s="110"/>
      <c r="F417" s="106"/>
      <c r="H417" s="106"/>
      <c r="I417" s="106"/>
      <c r="J417" s="106"/>
      <c r="K417" s="106"/>
    </row>
    <row r="418" spans="1:11" ht="13.2">
      <c r="A418" s="109"/>
      <c r="B418" s="116"/>
      <c r="D418" s="103"/>
      <c r="E418" s="110"/>
      <c r="F418" s="106"/>
      <c r="H418" s="106"/>
      <c r="I418" s="106"/>
      <c r="J418" s="106"/>
      <c r="K418" s="106"/>
    </row>
    <row r="419" spans="1:11" ht="46.5" customHeight="1">
      <c r="A419" s="113" t="s">
        <v>53</v>
      </c>
      <c r="B419" s="113" t="s">
        <v>208</v>
      </c>
      <c r="C419" s="115" t="s">
        <v>207</v>
      </c>
      <c r="D419" s="103">
        <v>8.5</v>
      </c>
      <c r="E419" s="114"/>
      <c r="F419" s="114">
        <f>D419*E419</f>
        <v>0</v>
      </c>
    </row>
    <row r="420" spans="1:11">
      <c r="A420" s="113"/>
      <c r="B420" s="113"/>
      <c r="C420" s="113"/>
      <c r="D420" s="103"/>
      <c r="E420" s="87"/>
      <c r="F420" s="87"/>
    </row>
    <row r="421" spans="1:11">
      <c r="A421" s="113"/>
      <c r="B421" s="104"/>
      <c r="D421" s="103"/>
      <c r="E421" s="107"/>
      <c r="F421" s="107"/>
    </row>
    <row r="422" spans="1:11" ht="45" customHeight="1">
      <c r="A422" s="113" t="s">
        <v>15</v>
      </c>
      <c r="B422" s="113" t="s">
        <v>206</v>
      </c>
      <c r="C422" s="113"/>
      <c r="D422" s="113"/>
    </row>
    <row r="423" spans="1:11" ht="12.75" customHeight="1">
      <c r="A423" s="105"/>
      <c r="B423" s="104"/>
      <c r="C423" s="112" t="s">
        <v>202</v>
      </c>
      <c r="D423" s="111">
        <v>1</v>
      </c>
      <c r="E423" s="107"/>
      <c r="F423" s="107">
        <f>D423*E423</f>
        <v>0</v>
      </c>
    </row>
    <row r="424" spans="1:11" ht="12.75" customHeight="1">
      <c r="A424" s="105"/>
      <c r="B424" s="104"/>
      <c r="C424" s="112"/>
      <c r="D424" s="111"/>
      <c r="E424" s="107"/>
      <c r="F424" s="107"/>
    </row>
    <row r="425" spans="1:11" ht="24.75" customHeight="1">
      <c r="A425" s="81" t="s">
        <v>17</v>
      </c>
      <c r="B425" s="80" t="s">
        <v>464</v>
      </c>
    </row>
    <row r="426" spans="1:11" ht="12.75" customHeight="1">
      <c r="A426" s="105"/>
      <c r="B426" s="104" t="s">
        <v>205</v>
      </c>
      <c r="C426" s="112" t="s">
        <v>202</v>
      </c>
      <c r="D426" s="111">
        <v>1</v>
      </c>
      <c r="E426" s="107"/>
      <c r="F426" s="107">
        <f>D426*E426</f>
        <v>0</v>
      </c>
    </row>
    <row r="427" spans="1:11" ht="12.75" customHeight="1">
      <c r="A427" s="105"/>
      <c r="B427" s="104" t="s">
        <v>204</v>
      </c>
      <c r="C427" s="112" t="s">
        <v>202</v>
      </c>
      <c r="D427" s="111">
        <v>2</v>
      </c>
      <c r="E427" s="107"/>
      <c r="F427" s="107">
        <f>D427*E427</f>
        <v>0</v>
      </c>
    </row>
    <row r="428" spans="1:11" ht="12.75" customHeight="1">
      <c r="A428" s="105"/>
      <c r="B428" s="104"/>
      <c r="C428" s="112"/>
      <c r="D428" s="111"/>
      <c r="E428" s="107"/>
      <c r="F428" s="107"/>
    </row>
    <row r="429" spans="1:11" ht="36.75" customHeight="1">
      <c r="A429" s="109" t="s">
        <v>19</v>
      </c>
      <c r="B429" s="108" t="s">
        <v>203</v>
      </c>
      <c r="C429" s="79" t="s">
        <v>202</v>
      </c>
      <c r="D429" s="103">
        <v>1</v>
      </c>
      <c r="E429" s="107"/>
      <c r="F429" s="87">
        <f>D429*E429</f>
        <v>0</v>
      </c>
      <c r="G429" s="106"/>
      <c r="H429" s="106"/>
      <c r="I429" s="106"/>
      <c r="J429" s="106"/>
    </row>
    <row r="430" spans="1:11" ht="12" customHeight="1">
      <c r="A430" s="105"/>
      <c r="B430" s="104"/>
      <c r="D430" s="103"/>
      <c r="E430" s="87"/>
      <c r="F430" s="87"/>
    </row>
    <row r="431" spans="1:11" ht="6" customHeight="1">
      <c r="A431" s="102"/>
      <c r="B431" s="101"/>
      <c r="C431" s="100"/>
      <c r="D431" s="99"/>
      <c r="E431" s="98"/>
      <c r="F431" s="98"/>
    </row>
    <row r="432" spans="1:11" s="95" customFormat="1" ht="15" customHeight="1">
      <c r="A432" s="97"/>
      <c r="B432" s="439" t="s">
        <v>201</v>
      </c>
      <c r="C432" s="440"/>
      <c r="D432" s="440"/>
      <c r="E432" s="440"/>
      <c r="F432" s="96">
        <f>SUM(F389:F431)</f>
        <v>0</v>
      </c>
    </row>
    <row r="435" spans="1:10" s="125" customFormat="1" ht="13.8">
      <c r="A435" s="127" t="s">
        <v>479</v>
      </c>
      <c r="C435" s="126"/>
      <c r="D435" s="126"/>
      <c r="E435" s="112" t="s">
        <v>215</v>
      </c>
      <c r="F435" s="112" t="s">
        <v>214</v>
      </c>
      <c r="G435" s="126"/>
      <c r="H435" s="126"/>
      <c r="I435" s="126"/>
      <c r="J435" s="126"/>
    </row>
    <row r="436" spans="1:10" ht="13.2">
      <c r="A436" s="124"/>
      <c r="B436" s="437"/>
      <c r="C436" s="438"/>
      <c r="D436" s="438"/>
      <c r="E436" s="123" t="s">
        <v>213</v>
      </c>
      <c r="F436" s="123" t="s">
        <v>213</v>
      </c>
      <c r="G436" s="111"/>
      <c r="H436" s="111"/>
      <c r="I436" s="111"/>
    </row>
    <row r="437" spans="1:10" ht="25.2" customHeight="1">
      <c r="A437" s="113" t="s">
        <v>6</v>
      </c>
      <c r="B437" s="113" t="s">
        <v>477</v>
      </c>
      <c r="C437" s="113"/>
      <c r="D437" s="113"/>
      <c r="E437" s="111"/>
      <c r="F437" s="111"/>
      <c r="G437" s="106"/>
      <c r="H437" s="106"/>
      <c r="I437" s="106"/>
      <c r="J437" s="106"/>
    </row>
    <row r="438" spans="1:10" ht="10.5" customHeight="1">
      <c r="A438" s="105"/>
      <c r="B438" s="104"/>
      <c r="C438" s="79" t="s">
        <v>476</v>
      </c>
      <c r="D438" s="103">
        <v>1</v>
      </c>
      <c r="E438" s="79"/>
      <c r="F438" s="79">
        <f>D438*E438</f>
        <v>0</v>
      </c>
    </row>
    <row r="445" spans="1:10" s="90" customFormat="1" ht="15.6">
      <c r="A445" s="94" t="s">
        <v>200</v>
      </c>
      <c r="B445" s="93"/>
      <c r="C445" s="92"/>
      <c r="D445" s="91"/>
    </row>
    <row r="446" spans="1:10">
      <c r="F446" s="262"/>
    </row>
    <row r="447" spans="1:10" ht="13.2">
      <c r="A447" s="88" t="s">
        <v>199</v>
      </c>
      <c r="F447" s="262">
        <f>F56+F74</f>
        <v>0</v>
      </c>
    </row>
    <row r="448" spans="1:10" ht="13.2">
      <c r="A448" s="88" t="s">
        <v>198</v>
      </c>
      <c r="B448" s="89"/>
      <c r="F448" s="262">
        <f>F114+F139+F175+F236</f>
        <v>0</v>
      </c>
    </row>
    <row r="449" spans="1:6" ht="13.2">
      <c r="A449" s="88" t="s">
        <v>197</v>
      </c>
      <c r="F449" s="262">
        <f>F380</f>
        <v>0</v>
      </c>
    </row>
    <row r="450" spans="1:6" ht="13.2">
      <c r="A450" s="88" t="s">
        <v>196</v>
      </c>
      <c r="F450" s="262">
        <f>F432</f>
        <v>0</v>
      </c>
    </row>
    <row r="451" spans="1:6" ht="13.2">
      <c r="A451" s="88" t="s">
        <v>478</v>
      </c>
      <c r="F451" s="262">
        <f>F438</f>
        <v>0</v>
      </c>
    </row>
    <row r="452" spans="1:6" ht="16.5" customHeight="1">
      <c r="F452" s="262"/>
    </row>
    <row r="453" spans="1:6" s="83" customFormat="1" ht="13.8">
      <c r="A453" s="82" t="s">
        <v>195</v>
      </c>
      <c r="B453" s="86"/>
      <c r="C453" s="85"/>
      <c r="D453" s="84"/>
      <c r="F453" s="263">
        <f>SUM(F447:F452)</f>
        <v>0</v>
      </c>
    </row>
    <row r="454" spans="1:6" ht="13.8">
      <c r="A454" s="82" t="s">
        <v>194</v>
      </c>
      <c r="F454" s="264">
        <f>F453*0.25</f>
        <v>0</v>
      </c>
    </row>
    <row r="455" spans="1:6" ht="13.8">
      <c r="A455" s="82" t="s">
        <v>193</v>
      </c>
      <c r="F455" s="264">
        <f>F453+F454</f>
        <v>0</v>
      </c>
    </row>
  </sheetData>
  <mergeCells count="20">
    <mergeCell ref="A6:F6"/>
    <mergeCell ref="B9:D9"/>
    <mergeCell ref="B56:D56"/>
    <mergeCell ref="B61:D61"/>
    <mergeCell ref="B73:E73"/>
    <mergeCell ref="B74:D74"/>
    <mergeCell ref="B141:D141"/>
    <mergeCell ref="B79:D79"/>
    <mergeCell ref="B114:D114"/>
    <mergeCell ref="B119:D119"/>
    <mergeCell ref="B139:D139"/>
    <mergeCell ref="B140:D140"/>
    <mergeCell ref="B385:D385"/>
    <mergeCell ref="B432:E432"/>
    <mergeCell ref="B436:D436"/>
    <mergeCell ref="B142:D142"/>
    <mergeCell ref="B175:D175"/>
    <mergeCell ref="B236:E236"/>
    <mergeCell ref="B241:D241"/>
    <mergeCell ref="B380:E380"/>
  </mergeCells>
  <pageMargins left="0.6692913385826772" right="0.23622047244094491" top="0.82677165354330717" bottom="0.47244094488188981" header="0.23622047244094491" footer="0.19685039370078741"/>
  <pageSetup paperSize="9" scale="98" orientation="portrait" useFirstPageNumber="1" verticalDpi="300" r:id="rId1"/>
  <headerFooter alignWithMargins="0">
    <oddHeader>&amp;LTD 3807.&amp;CZGRADA OSNOVNE ŠKOLEA
Ivanska&amp;8
k.č. 1336, k.o. Ivanska
&amp;Rstr. &amp;P</oddHeader>
    <oddFooter>&amp;C&amp;8"MINERVA"d.o.o.- Bjelovar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1:H54"/>
  <sheetViews>
    <sheetView topLeftCell="A19" zoomScaleNormal="100" workbookViewId="0">
      <selection activeCell="B43" sqref="B43"/>
    </sheetView>
  </sheetViews>
  <sheetFormatPr defaultColWidth="9.109375" defaultRowHeight="10.199999999999999"/>
  <cols>
    <col min="1" max="1" width="3.33203125" style="183" customWidth="1"/>
    <col min="2" max="2" width="58" style="184" customWidth="1"/>
    <col min="3" max="3" width="4.88671875" style="183" customWidth="1"/>
    <col min="4" max="4" width="6.6640625" style="183" customWidth="1"/>
    <col min="5" max="5" width="11.33203125" style="182" customWidth="1"/>
    <col min="6" max="6" width="14.88671875" style="181" customWidth="1"/>
    <col min="7" max="7" width="10.44140625" style="180" customWidth="1"/>
    <col min="8" max="8" width="12.6640625" style="180" bestFit="1" customWidth="1"/>
    <col min="9" max="9" width="13" style="180" customWidth="1"/>
    <col min="10" max="256" width="9.109375" style="180"/>
    <col min="257" max="257" width="3.33203125" style="180" customWidth="1"/>
    <col min="258" max="258" width="58" style="180" customWidth="1"/>
    <col min="259" max="259" width="4.88671875" style="180" customWidth="1"/>
    <col min="260" max="260" width="6.6640625" style="180" customWidth="1"/>
    <col min="261" max="261" width="11.33203125" style="180" customWidth="1"/>
    <col min="262" max="262" width="14.88671875" style="180" customWidth="1"/>
    <col min="263" max="263" width="10.44140625" style="180" customWidth="1"/>
    <col min="264" max="264" width="12.6640625" style="180" bestFit="1" customWidth="1"/>
    <col min="265" max="265" width="13" style="180" customWidth="1"/>
    <col min="266" max="512" width="9.109375" style="180"/>
    <col min="513" max="513" width="3.33203125" style="180" customWidth="1"/>
    <col min="514" max="514" width="58" style="180" customWidth="1"/>
    <col min="515" max="515" width="4.88671875" style="180" customWidth="1"/>
    <col min="516" max="516" width="6.6640625" style="180" customWidth="1"/>
    <col min="517" max="517" width="11.33203125" style="180" customWidth="1"/>
    <col min="518" max="518" width="14.88671875" style="180" customWidth="1"/>
    <col min="519" max="519" width="10.44140625" style="180" customWidth="1"/>
    <col min="520" max="520" width="12.6640625" style="180" bestFit="1" customWidth="1"/>
    <col min="521" max="521" width="13" style="180" customWidth="1"/>
    <col min="522" max="768" width="9.109375" style="180"/>
    <col min="769" max="769" width="3.33203125" style="180" customWidth="1"/>
    <col min="770" max="770" width="58" style="180" customWidth="1"/>
    <col min="771" max="771" width="4.88671875" style="180" customWidth="1"/>
    <col min="772" max="772" width="6.6640625" style="180" customWidth="1"/>
    <col min="773" max="773" width="11.33203125" style="180" customWidth="1"/>
    <col min="774" max="774" width="14.88671875" style="180" customWidth="1"/>
    <col min="775" max="775" width="10.44140625" style="180" customWidth="1"/>
    <col min="776" max="776" width="12.6640625" style="180" bestFit="1" customWidth="1"/>
    <col min="777" max="777" width="13" style="180" customWidth="1"/>
    <col min="778" max="1024" width="9.109375" style="180"/>
    <col min="1025" max="1025" width="3.33203125" style="180" customWidth="1"/>
    <col min="1026" max="1026" width="58" style="180" customWidth="1"/>
    <col min="1027" max="1027" width="4.88671875" style="180" customWidth="1"/>
    <col min="1028" max="1028" width="6.6640625" style="180" customWidth="1"/>
    <col min="1029" max="1029" width="11.33203125" style="180" customWidth="1"/>
    <col min="1030" max="1030" width="14.88671875" style="180" customWidth="1"/>
    <col min="1031" max="1031" width="10.44140625" style="180" customWidth="1"/>
    <col min="1032" max="1032" width="12.6640625" style="180" bestFit="1" customWidth="1"/>
    <col min="1033" max="1033" width="13" style="180" customWidth="1"/>
    <col min="1034" max="1280" width="9.109375" style="180"/>
    <col min="1281" max="1281" width="3.33203125" style="180" customWidth="1"/>
    <col min="1282" max="1282" width="58" style="180" customWidth="1"/>
    <col min="1283" max="1283" width="4.88671875" style="180" customWidth="1"/>
    <col min="1284" max="1284" width="6.6640625" style="180" customWidth="1"/>
    <col min="1285" max="1285" width="11.33203125" style="180" customWidth="1"/>
    <col min="1286" max="1286" width="14.88671875" style="180" customWidth="1"/>
    <col min="1287" max="1287" width="10.44140625" style="180" customWidth="1"/>
    <col min="1288" max="1288" width="12.6640625" style="180" bestFit="1" customWidth="1"/>
    <col min="1289" max="1289" width="13" style="180" customWidth="1"/>
    <col min="1290" max="1536" width="9.109375" style="180"/>
    <col min="1537" max="1537" width="3.33203125" style="180" customWidth="1"/>
    <col min="1538" max="1538" width="58" style="180" customWidth="1"/>
    <col min="1539" max="1539" width="4.88671875" style="180" customWidth="1"/>
    <col min="1540" max="1540" width="6.6640625" style="180" customWidth="1"/>
    <col min="1541" max="1541" width="11.33203125" style="180" customWidth="1"/>
    <col min="1542" max="1542" width="14.88671875" style="180" customWidth="1"/>
    <col min="1543" max="1543" width="10.44140625" style="180" customWidth="1"/>
    <col min="1544" max="1544" width="12.6640625" style="180" bestFit="1" customWidth="1"/>
    <col min="1545" max="1545" width="13" style="180" customWidth="1"/>
    <col min="1546" max="1792" width="9.109375" style="180"/>
    <col min="1793" max="1793" width="3.33203125" style="180" customWidth="1"/>
    <col min="1794" max="1794" width="58" style="180" customWidth="1"/>
    <col min="1795" max="1795" width="4.88671875" style="180" customWidth="1"/>
    <col min="1796" max="1796" width="6.6640625" style="180" customWidth="1"/>
    <col min="1797" max="1797" width="11.33203125" style="180" customWidth="1"/>
    <col min="1798" max="1798" width="14.88671875" style="180" customWidth="1"/>
    <col min="1799" max="1799" width="10.44140625" style="180" customWidth="1"/>
    <col min="1800" max="1800" width="12.6640625" style="180" bestFit="1" customWidth="1"/>
    <col min="1801" max="1801" width="13" style="180" customWidth="1"/>
    <col min="1802" max="2048" width="9.109375" style="180"/>
    <col min="2049" max="2049" width="3.33203125" style="180" customWidth="1"/>
    <col min="2050" max="2050" width="58" style="180" customWidth="1"/>
    <col min="2051" max="2051" width="4.88671875" style="180" customWidth="1"/>
    <col min="2052" max="2052" width="6.6640625" style="180" customWidth="1"/>
    <col min="2053" max="2053" width="11.33203125" style="180" customWidth="1"/>
    <col min="2054" max="2054" width="14.88671875" style="180" customWidth="1"/>
    <col min="2055" max="2055" width="10.44140625" style="180" customWidth="1"/>
    <col min="2056" max="2056" width="12.6640625" style="180" bestFit="1" customWidth="1"/>
    <col min="2057" max="2057" width="13" style="180" customWidth="1"/>
    <col min="2058" max="2304" width="9.109375" style="180"/>
    <col min="2305" max="2305" width="3.33203125" style="180" customWidth="1"/>
    <col min="2306" max="2306" width="58" style="180" customWidth="1"/>
    <col min="2307" max="2307" width="4.88671875" style="180" customWidth="1"/>
    <col min="2308" max="2308" width="6.6640625" style="180" customWidth="1"/>
    <col min="2309" max="2309" width="11.33203125" style="180" customWidth="1"/>
    <col min="2310" max="2310" width="14.88671875" style="180" customWidth="1"/>
    <col min="2311" max="2311" width="10.44140625" style="180" customWidth="1"/>
    <col min="2312" max="2312" width="12.6640625" style="180" bestFit="1" customWidth="1"/>
    <col min="2313" max="2313" width="13" style="180" customWidth="1"/>
    <col min="2314" max="2560" width="9.109375" style="180"/>
    <col min="2561" max="2561" width="3.33203125" style="180" customWidth="1"/>
    <col min="2562" max="2562" width="58" style="180" customWidth="1"/>
    <col min="2563" max="2563" width="4.88671875" style="180" customWidth="1"/>
    <col min="2564" max="2564" width="6.6640625" style="180" customWidth="1"/>
    <col min="2565" max="2565" width="11.33203125" style="180" customWidth="1"/>
    <col min="2566" max="2566" width="14.88671875" style="180" customWidth="1"/>
    <col min="2567" max="2567" width="10.44140625" style="180" customWidth="1"/>
    <col min="2568" max="2568" width="12.6640625" style="180" bestFit="1" customWidth="1"/>
    <col min="2569" max="2569" width="13" style="180" customWidth="1"/>
    <col min="2570" max="2816" width="9.109375" style="180"/>
    <col min="2817" max="2817" width="3.33203125" style="180" customWidth="1"/>
    <col min="2818" max="2818" width="58" style="180" customWidth="1"/>
    <col min="2819" max="2819" width="4.88671875" style="180" customWidth="1"/>
    <col min="2820" max="2820" width="6.6640625" style="180" customWidth="1"/>
    <col min="2821" max="2821" width="11.33203125" style="180" customWidth="1"/>
    <col min="2822" max="2822" width="14.88671875" style="180" customWidth="1"/>
    <col min="2823" max="2823" width="10.44140625" style="180" customWidth="1"/>
    <col min="2824" max="2824" width="12.6640625" style="180" bestFit="1" customWidth="1"/>
    <col min="2825" max="2825" width="13" style="180" customWidth="1"/>
    <col min="2826" max="3072" width="9.109375" style="180"/>
    <col min="3073" max="3073" width="3.33203125" style="180" customWidth="1"/>
    <col min="3074" max="3074" width="58" style="180" customWidth="1"/>
    <col min="3075" max="3075" width="4.88671875" style="180" customWidth="1"/>
    <col min="3076" max="3076" width="6.6640625" style="180" customWidth="1"/>
    <col min="3077" max="3077" width="11.33203125" style="180" customWidth="1"/>
    <col min="3078" max="3078" width="14.88671875" style="180" customWidth="1"/>
    <col min="3079" max="3079" width="10.44140625" style="180" customWidth="1"/>
    <col min="3080" max="3080" width="12.6640625" style="180" bestFit="1" customWidth="1"/>
    <col min="3081" max="3081" width="13" style="180" customWidth="1"/>
    <col min="3082" max="3328" width="9.109375" style="180"/>
    <col min="3329" max="3329" width="3.33203125" style="180" customWidth="1"/>
    <col min="3330" max="3330" width="58" style="180" customWidth="1"/>
    <col min="3331" max="3331" width="4.88671875" style="180" customWidth="1"/>
    <col min="3332" max="3332" width="6.6640625" style="180" customWidth="1"/>
    <col min="3333" max="3333" width="11.33203125" style="180" customWidth="1"/>
    <col min="3334" max="3334" width="14.88671875" style="180" customWidth="1"/>
    <col min="3335" max="3335" width="10.44140625" style="180" customWidth="1"/>
    <col min="3336" max="3336" width="12.6640625" style="180" bestFit="1" customWidth="1"/>
    <col min="3337" max="3337" width="13" style="180" customWidth="1"/>
    <col min="3338" max="3584" width="9.109375" style="180"/>
    <col min="3585" max="3585" width="3.33203125" style="180" customWidth="1"/>
    <col min="3586" max="3586" width="58" style="180" customWidth="1"/>
    <col min="3587" max="3587" width="4.88671875" style="180" customWidth="1"/>
    <col min="3588" max="3588" width="6.6640625" style="180" customWidth="1"/>
    <col min="3589" max="3589" width="11.33203125" style="180" customWidth="1"/>
    <col min="3590" max="3590" width="14.88671875" style="180" customWidth="1"/>
    <col min="3591" max="3591" width="10.44140625" style="180" customWidth="1"/>
    <col min="3592" max="3592" width="12.6640625" style="180" bestFit="1" customWidth="1"/>
    <col min="3593" max="3593" width="13" style="180" customWidth="1"/>
    <col min="3594" max="3840" width="9.109375" style="180"/>
    <col min="3841" max="3841" width="3.33203125" style="180" customWidth="1"/>
    <col min="3842" max="3842" width="58" style="180" customWidth="1"/>
    <col min="3843" max="3843" width="4.88671875" style="180" customWidth="1"/>
    <col min="3844" max="3844" width="6.6640625" style="180" customWidth="1"/>
    <col min="3845" max="3845" width="11.33203125" style="180" customWidth="1"/>
    <col min="3846" max="3846" width="14.88671875" style="180" customWidth="1"/>
    <col min="3847" max="3847" width="10.44140625" style="180" customWidth="1"/>
    <col min="3848" max="3848" width="12.6640625" style="180" bestFit="1" customWidth="1"/>
    <col min="3849" max="3849" width="13" style="180" customWidth="1"/>
    <col min="3850" max="4096" width="9.109375" style="180"/>
    <col min="4097" max="4097" width="3.33203125" style="180" customWidth="1"/>
    <col min="4098" max="4098" width="58" style="180" customWidth="1"/>
    <col min="4099" max="4099" width="4.88671875" style="180" customWidth="1"/>
    <col min="4100" max="4100" width="6.6640625" style="180" customWidth="1"/>
    <col min="4101" max="4101" width="11.33203125" style="180" customWidth="1"/>
    <col min="4102" max="4102" width="14.88671875" style="180" customWidth="1"/>
    <col min="4103" max="4103" width="10.44140625" style="180" customWidth="1"/>
    <col min="4104" max="4104" width="12.6640625" style="180" bestFit="1" customWidth="1"/>
    <col min="4105" max="4105" width="13" style="180" customWidth="1"/>
    <col min="4106" max="4352" width="9.109375" style="180"/>
    <col min="4353" max="4353" width="3.33203125" style="180" customWidth="1"/>
    <col min="4354" max="4354" width="58" style="180" customWidth="1"/>
    <col min="4355" max="4355" width="4.88671875" style="180" customWidth="1"/>
    <col min="4356" max="4356" width="6.6640625" style="180" customWidth="1"/>
    <col min="4357" max="4357" width="11.33203125" style="180" customWidth="1"/>
    <col min="4358" max="4358" width="14.88671875" style="180" customWidth="1"/>
    <col min="4359" max="4359" width="10.44140625" style="180" customWidth="1"/>
    <col min="4360" max="4360" width="12.6640625" style="180" bestFit="1" customWidth="1"/>
    <col min="4361" max="4361" width="13" style="180" customWidth="1"/>
    <col min="4362" max="4608" width="9.109375" style="180"/>
    <col min="4609" max="4609" width="3.33203125" style="180" customWidth="1"/>
    <col min="4610" max="4610" width="58" style="180" customWidth="1"/>
    <col min="4611" max="4611" width="4.88671875" style="180" customWidth="1"/>
    <col min="4612" max="4612" width="6.6640625" style="180" customWidth="1"/>
    <col min="4613" max="4613" width="11.33203125" style="180" customWidth="1"/>
    <col min="4614" max="4614" width="14.88671875" style="180" customWidth="1"/>
    <col min="4615" max="4615" width="10.44140625" style="180" customWidth="1"/>
    <col min="4616" max="4616" width="12.6640625" style="180" bestFit="1" customWidth="1"/>
    <col min="4617" max="4617" width="13" style="180" customWidth="1"/>
    <col min="4618" max="4864" width="9.109375" style="180"/>
    <col min="4865" max="4865" width="3.33203125" style="180" customWidth="1"/>
    <col min="4866" max="4866" width="58" style="180" customWidth="1"/>
    <col min="4867" max="4867" width="4.88671875" style="180" customWidth="1"/>
    <col min="4868" max="4868" width="6.6640625" style="180" customWidth="1"/>
    <col min="4869" max="4869" width="11.33203125" style="180" customWidth="1"/>
    <col min="4870" max="4870" width="14.88671875" style="180" customWidth="1"/>
    <col min="4871" max="4871" width="10.44140625" style="180" customWidth="1"/>
    <col min="4872" max="4872" width="12.6640625" style="180" bestFit="1" customWidth="1"/>
    <col min="4873" max="4873" width="13" style="180" customWidth="1"/>
    <col min="4874" max="5120" width="9.109375" style="180"/>
    <col min="5121" max="5121" width="3.33203125" style="180" customWidth="1"/>
    <col min="5122" max="5122" width="58" style="180" customWidth="1"/>
    <col min="5123" max="5123" width="4.88671875" style="180" customWidth="1"/>
    <col min="5124" max="5124" width="6.6640625" style="180" customWidth="1"/>
    <col min="5125" max="5125" width="11.33203125" style="180" customWidth="1"/>
    <col min="5126" max="5126" width="14.88671875" style="180" customWidth="1"/>
    <col min="5127" max="5127" width="10.44140625" style="180" customWidth="1"/>
    <col min="5128" max="5128" width="12.6640625" style="180" bestFit="1" customWidth="1"/>
    <col min="5129" max="5129" width="13" style="180" customWidth="1"/>
    <col min="5130" max="5376" width="9.109375" style="180"/>
    <col min="5377" max="5377" width="3.33203125" style="180" customWidth="1"/>
    <col min="5378" max="5378" width="58" style="180" customWidth="1"/>
    <col min="5379" max="5379" width="4.88671875" style="180" customWidth="1"/>
    <col min="5380" max="5380" width="6.6640625" style="180" customWidth="1"/>
    <col min="5381" max="5381" width="11.33203125" style="180" customWidth="1"/>
    <col min="5382" max="5382" width="14.88671875" style="180" customWidth="1"/>
    <col min="5383" max="5383" width="10.44140625" style="180" customWidth="1"/>
    <col min="5384" max="5384" width="12.6640625" style="180" bestFit="1" customWidth="1"/>
    <col min="5385" max="5385" width="13" style="180" customWidth="1"/>
    <col min="5386" max="5632" width="9.109375" style="180"/>
    <col min="5633" max="5633" width="3.33203125" style="180" customWidth="1"/>
    <col min="5634" max="5634" width="58" style="180" customWidth="1"/>
    <col min="5635" max="5635" width="4.88671875" style="180" customWidth="1"/>
    <col min="5636" max="5636" width="6.6640625" style="180" customWidth="1"/>
    <col min="5637" max="5637" width="11.33203125" style="180" customWidth="1"/>
    <col min="5638" max="5638" width="14.88671875" style="180" customWidth="1"/>
    <col min="5639" max="5639" width="10.44140625" style="180" customWidth="1"/>
    <col min="5640" max="5640" width="12.6640625" style="180" bestFit="1" customWidth="1"/>
    <col min="5641" max="5641" width="13" style="180" customWidth="1"/>
    <col min="5642" max="5888" width="9.109375" style="180"/>
    <col min="5889" max="5889" width="3.33203125" style="180" customWidth="1"/>
    <col min="5890" max="5890" width="58" style="180" customWidth="1"/>
    <col min="5891" max="5891" width="4.88671875" style="180" customWidth="1"/>
    <col min="5892" max="5892" width="6.6640625" style="180" customWidth="1"/>
    <col min="5893" max="5893" width="11.33203125" style="180" customWidth="1"/>
    <col min="5894" max="5894" width="14.88671875" style="180" customWidth="1"/>
    <col min="5895" max="5895" width="10.44140625" style="180" customWidth="1"/>
    <col min="5896" max="5896" width="12.6640625" style="180" bestFit="1" customWidth="1"/>
    <col min="5897" max="5897" width="13" style="180" customWidth="1"/>
    <col min="5898" max="6144" width="9.109375" style="180"/>
    <col min="6145" max="6145" width="3.33203125" style="180" customWidth="1"/>
    <col min="6146" max="6146" width="58" style="180" customWidth="1"/>
    <col min="6147" max="6147" width="4.88671875" style="180" customWidth="1"/>
    <col min="6148" max="6148" width="6.6640625" style="180" customWidth="1"/>
    <col min="6149" max="6149" width="11.33203125" style="180" customWidth="1"/>
    <col min="6150" max="6150" width="14.88671875" style="180" customWidth="1"/>
    <col min="6151" max="6151" width="10.44140625" style="180" customWidth="1"/>
    <col min="6152" max="6152" width="12.6640625" style="180" bestFit="1" customWidth="1"/>
    <col min="6153" max="6153" width="13" style="180" customWidth="1"/>
    <col min="6154" max="6400" width="9.109375" style="180"/>
    <col min="6401" max="6401" width="3.33203125" style="180" customWidth="1"/>
    <col min="6402" max="6402" width="58" style="180" customWidth="1"/>
    <col min="6403" max="6403" width="4.88671875" style="180" customWidth="1"/>
    <col min="6404" max="6404" width="6.6640625" style="180" customWidth="1"/>
    <col min="6405" max="6405" width="11.33203125" style="180" customWidth="1"/>
    <col min="6406" max="6406" width="14.88671875" style="180" customWidth="1"/>
    <col min="6407" max="6407" width="10.44140625" style="180" customWidth="1"/>
    <col min="6408" max="6408" width="12.6640625" style="180" bestFit="1" customWidth="1"/>
    <col min="6409" max="6409" width="13" style="180" customWidth="1"/>
    <col min="6410" max="6656" width="9.109375" style="180"/>
    <col min="6657" max="6657" width="3.33203125" style="180" customWidth="1"/>
    <col min="6658" max="6658" width="58" style="180" customWidth="1"/>
    <col min="6659" max="6659" width="4.88671875" style="180" customWidth="1"/>
    <col min="6660" max="6660" width="6.6640625" style="180" customWidth="1"/>
    <col min="6661" max="6661" width="11.33203125" style="180" customWidth="1"/>
    <col min="6662" max="6662" width="14.88671875" style="180" customWidth="1"/>
    <col min="6663" max="6663" width="10.44140625" style="180" customWidth="1"/>
    <col min="6664" max="6664" width="12.6640625" style="180" bestFit="1" customWidth="1"/>
    <col min="6665" max="6665" width="13" style="180" customWidth="1"/>
    <col min="6666" max="6912" width="9.109375" style="180"/>
    <col min="6913" max="6913" width="3.33203125" style="180" customWidth="1"/>
    <col min="6914" max="6914" width="58" style="180" customWidth="1"/>
    <col min="6915" max="6915" width="4.88671875" style="180" customWidth="1"/>
    <col min="6916" max="6916" width="6.6640625" style="180" customWidth="1"/>
    <col min="6917" max="6917" width="11.33203125" style="180" customWidth="1"/>
    <col min="6918" max="6918" width="14.88671875" style="180" customWidth="1"/>
    <col min="6919" max="6919" width="10.44140625" style="180" customWidth="1"/>
    <col min="6920" max="6920" width="12.6640625" style="180" bestFit="1" customWidth="1"/>
    <col min="6921" max="6921" width="13" style="180" customWidth="1"/>
    <col min="6922" max="7168" width="9.109375" style="180"/>
    <col min="7169" max="7169" width="3.33203125" style="180" customWidth="1"/>
    <col min="7170" max="7170" width="58" style="180" customWidth="1"/>
    <col min="7171" max="7171" width="4.88671875" style="180" customWidth="1"/>
    <col min="7172" max="7172" width="6.6640625" style="180" customWidth="1"/>
    <col min="7173" max="7173" width="11.33203125" style="180" customWidth="1"/>
    <col min="7174" max="7174" width="14.88671875" style="180" customWidth="1"/>
    <col min="7175" max="7175" width="10.44140625" style="180" customWidth="1"/>
    <col min="7176" max="7176" width="12.6640625" style="180" bestFit="1" customWidth="1"/>
    <col min="7177" max="7177" width="13" style="180" customWidth="1"/>
    <col min="7178" max="7424" width="9.109375" style="180"/>
    <col min="7425" max="7425" width="3.33203125" style="180" customWidth="1"/>
    <col min="7426" max="7426" width="58" style="180" customWidth="1"/>
    <col min="7427" max="7427" width="4.88671875" style="180" customWidth="1"/>
    <col min="7428" max="7428" width="6.6640625" style="180" customWidth="1"/>
    <col min="7429" max="7429" width="11.33203125" style="180" customWidth="1"/>
    <col min="7430" max="7430" width="14.88671875" style="180" customWidth="1"/>
    <col min="7431" max="7431" width="10.44140625" style="180" customWidth="1"/>
    <col min="7432" max="7432" width="12.6640625" style="180" bestFit="1" customWidth="1"/>
    <col min="7433" max="7433" width="13" style="180" customWidth="1"/>
    <col min="7434" max="7680" width="9.109375" style="180"/>
    <col min="7681" max="7681" width="3.33203125" style="180" customWidth="1"/>
    <col min="7682" max="7682" width="58" style="180" customWidth="1"/>
    <col min="7683" max="7683" width="4.88671875" style="180" customWidth="1"/>
    <col min="7684" max="7684" width="6.6640625" style="180" customWidth="1"/>
    <col min="7685" max="7685" width="11.33203125" style="180" customWidth="1"/>
    <col min="7686" max="7686" width="14.88671875" style="180" customWidth="1"/>
    <col min="7687" max="7687" width="10.44140625" style="180" customWidth="1"/>
    <col min="7688" max="7688" width="12.6640625" style="180" bestFit="1" customWidth="1"/>
    <col min="7689" max="7689" width="13" style="180" customWidth="1"/>
    <col min="7690" max="7936" width="9.109375" style="180"/>
    <col min="7937" max="7937" width="3.33203125" style="180" customWidth="1"/>
    <col min="7938" max="7938" width="58" style="180" customWidth="1"/>
    <col min="7939" max="7939" width="4.88671875" style="180" customWidth="1"/>
    <col min="7940" max="7940" width="6.6640625" style="180" customWidth="1"/>
    <col min="7941" max="7941" width="11.33203125" style="180" customWidth="1"/>
    <col min="7942" max="7942" width="14.88671875" style="180" customWidth="1"/>
    <col min="7943" max="7943" width="10.44140625" style="180" customWidth="1"/>
    <col min="7944" max="7944" width="12.6640625" style="180" bestFit="1" customWidth="1"/>
    <col min="7945" max="7945" width="13" style="180" customWidth="1"/>
    <col min="7946" max="8192" width="9.109375" style="180"/>
    <col min="8193" max="8193" width="3.33203125" style="180" customWidth="1"/>
    <col min="8194" max="8194" width="58" style="180" customWidth="1"/>
    <col min="8195" max="8195" width="4.88671875" style="180" customWidth="1"/>
    <col min="8196" max="8196" width="6.6640625" style="180" customWidth="1"/>
    <col min="8197" max="8197" width="11.33203125" style="180" customWidth="1"/>
    <col min="8198" max="8198" width="14.88671875" style="180" customWidth="1"/>
    <col min="8199" max="8199" width="10.44140625" style="180" customWidth="1"/>
    <col min="8200" max="8200" width="12.6640625" style="180" bestFit="1" customWidth="1"/>
    <col min="8201" max="8201" width="13" style="180" customWidth="1"/>
    <col min="8202" max="8448" width="9.109375" style="180"/>
    <col min="8449" max="8449" width="3.33203125" style="180" customWidth="1"/>
    <col min="8450" max="8450" width="58" style="180" customWidth="1"/>
    <col min="8451" max="8451" width="4.88671875" style="180" customWidth="1"/>
    <col min="8452" max="8452" width="6.6640625" style="180" customWidth="1"/>
    <col min="8453" max="8453" width="11.33203125" style="180" customWidth="1"/>
    <col min="8454" max="8454" width="14.88671875" style="180" customWidth="1"/>
    <col min="8455" max="8455" width="10.44140625" style="180" customWidth="1"/>
    <col min="8456" max="8456" width="12.6640625" style="180" bestFit="1" customWidth="1"/>
    <col min="8457" max="8457" width="13" style="180" customWidth="1"/>
    <col min="8458" max="8704" width="9.109375" style="180"/>
    <col min="8705" max="8705" width="3.33203125" style="180" customWidth="1"/>
    <col min="8706" max="8706" width="58" style="180" customWidth="1"/>
    <col min="8707" max="8707" width="4.88671875" style="180" customWidth="1"/>
    <col min="8708" max="8708" width="6.6640625" style="180" customWidth="1"/>
    <col min="8709" max="8709" width="11.33203125" style="180" customWidth="1"/>
    <col min="8710" max="8710" width="14.88671875" style="180" customWidth="1"/>
    <col min="8711" max="8711" width="10.44140625" style="180" customWidth="1"/>
    <col min="8712" max="8712" width="12.6640625" style="180" bestFit="1" customWidth="1"/>
    <col min="8713" max="8713" width="13" style="180" customWidth="1"/>
    <col min="8714" max="8960" width="9.109375" style="180"/>
    <col min="8961" max="8961" width="3.33203125" style="180" customWidth="1"/>
    <col min="8962" max="8962" width="58" style="180" customWidth="1"/>
    <col min="8963" max="8963" width="4.88671875" style="180" customWidth="1"/>
    <col min="8964" max="8964" width="6.6640625" style="180" customWidth="1"/>
    <col min="8965" max="8965" width="11.33203125" style="180" customWidth="1"/>
    <col min="8966" max="8966" width="14.88671875" style="180" customWidth="1"/>
    <col min="8967" max="8967" width="10.44140625" style="180" customWidth="1"/>
    <col min="8968" max="8968" width="12.6640625" style="180" bestFit="1" customWidth="1"/>
    <col min="8969" max="8969" width="13" style="180" customWidth="1"/>
    <col min="8970" max="9216" width="9.109375" style="180"/>
    <col min="9217" max="9217" width="3.33203125" style="180" customWidth="1"/>
    <col min="9218" max="9218" width="58" style="180" customWidth="1"/>
    <col min="9219" max="9219" width="4.88671875" style="180" customWidth="1"/>
    <col min="9220" max="9220" width="6.6640625" style="180" customWidth="1"/>
    <col min="9221" max="9221" width="11.33203125" style="180" customWidth="1"/>
    <col min="9222" max="9222" width="14.88671875" style="180" customWidth="1"/>
    <col min="9223" max="9223" width="10.44140625" style="180" customWidth="1"/>
    <col min="9224" max="9224" width="12.6640625" style="180" bestFit="1" customWidth="1"/>
    <col min="9225" max="9225" width="13" style="180" customWidth="1"/>
    <col min="9226" max="9472" width="9.109375" style="180"/>
    <col min="9473" max="9473" width="3.33203125" style="180" customWidth="1"/>
    <col min="9474" max="9474" width="58" style="180" customWidth="1"/>
    <col min="9475" max="9475" width="4.88671875" style="180" customWidth="1"/>
    <col min="9476" max="9476" width="6.6640625" style="180" customWidth="1"/>
    <col min="9477" max="9477" width="11.33203125" style="180" customWidth="1"/>
    <col min="9478" max="9478" width="14.88671875" style="180" customWidth="1"/>
    <col min="9479" max="9479" width="10.44140625" style="180" customWidth="1"/>
    <col min="9480" max="9480" width="12.6640625" style="180" bestFit="1" customWidth="1"/>
    <col min="9481" max="9481" width="13" style="180" customWidth="1"/>
    <col min="9482" max="9728" width="9.109375" style="180"/>
    <col min="9729" max="9729" width="3.33203125" style="180" customWidth="1"/>
    <col min="9730" max="9730" width="58" style="180" customWidth="1"/>
    <col min="9731" max="9731" width="4.88671875" style="180" customWidth="1"/>
    <col min="9732" max="9732" width="6.6640625" style="180" customWidth="1"/>
    <col min="9733" max="9733" width="11.33203125" style="180" customWidth="1"/>
    <col min="9734" max="9734" width="14.88671875" style="180" customWidth="1"/>
    <col min="9735" max="9735" width="10.44140625" style="180" customWidth="1"/>
    <col min="9736" max="9736" width="12.6640625" style="180" bestFit="1" customWidth="1"/>
    <col min="9737" max="9737" width="13" style="180" customWidth="1"/>
    <col min="9738" max="9984" width="9.109375" style="180"/>
    <col min="9985" max="9985" width="3.33203125" style="180" customWidth="1"/>
    <col min="9986" max="9986" width="58" style="180" customWidth="1"/>
    <col min="9987" max="9987" width="4.88671875" style="180" customWidth="1"/>
    <col min="9988" max="9988" width="6.6640625" style="180" customWidth="1"/>
    <col min="9989" max="9989" width="11.33203125" style="180" customWidth="1"/>
    <col min="9990" max="9990" width="14.88671875" style="180" customWidth="1"/>
    <col min="9991" max="9991" width="10.44140625" style="180" customWidth="1"/>
    <col min="9992" max="9992" width="12.6640625" style="180" bestFit="1" customWidth="1"/>
    <col min="9993" max="9993" width="13" style="180" customWidth="1"/>
    <col min="9994" max="10240" width="9.109375" style="180"/>
    <col min="10241" max="10241" width="3.33203125" style="180" customWidth="1"/>
    <col min="10242" max="10242" width="58" style="180" customWidth="1"/>
    <col min="10243" max="10243" width="4.88671875" style="180" customWidth="1"/>
    <col min="10244" max="10244" width="6.6640625" style="180" customWidth="1"/>
    <col min="10245" max="10245" width="11.33203125" style="180" customWidth="1"/>
    <col min="10246" max="10246" width="14.88671875" style="180" customWidth="1"/>
    <col min="10247" max="10247" width="10.44140625" style="180" customWidth="1"/>
    <col min="10248" max="10248" width="12.6640625" style="180" bestFit="1" customWidth="1"/>
    <col min="10249" max="10249" width="13" style="180" customWidth="1"/>
    <col min="10250" max="10496" width="9.109375" style="180"/>
    <col min="10497" max="10497" width="3.33203125" style="180" customWidth="1"/>
    <col min="10498" max="10498" width="58" style="180" customWidth="1"/>
    <col min="10499" max="10499" width="4.88671875" style="180" customWidth="1"/>
    <col min="10500" max="10500" width="6.6640625" style="180" customWidth="1"/>
    <col min="10501" max="10501" width="11.33203125" style="180" customWidth="1"/>
    <col min="10502" max="10502" width="14.88671875" style="180" customWidth="1"/>
    <col min="10503" max="10503" width="10.44140625" style="180" customWidth="1"/>
    <col min="10504" max="10504" width="12.6640625" style="180" bestFit="1" customWidth="1"/>
    <col min="10505" max="10505" width="13" style="180" customWidth="1"/>
    <col min="10506" max="10752" width="9.109375" style="180"/>
    <col min="10753" max="10753" width="3.33203125" style="180" customWidth="1"/>
    <col min="10754" max="10754" width="58" style="180" customWidth="1"/>
    <col min="10755" max="10755" width="4.88671875" style="180" customWidth="1"/>
    <col min="10756" max="10756" width="6.6640625" style="180" customWidth="1"/>
    <col min="10757" max="10757" width="11.33203125" style="180" customWidth="1"/>
    <col min="10758" max="10758" width="14.88671875" style="180" customWidth="1"/>
    <col min="10759" max="10759" width="10.44140625" style="180" customWidth="1"/>
    <col min="10760" max="10760" width="12.6640625" style="180" bestFit="1" customWidth="1"/>
    <col min="10761" max="10761" width="13" style="180" customWidth="1"/>
    <col min="10762" max="11008" width="9.109375" style="180"/>
    <col min="11009" max="11009" width="3.33203125" style="180" customWidth="1"/>
    <col min="11010" max="11010" width="58" style="180" customWidth="1"/>
    <col min="11011" max="11011" width="4.88671875" style="180" customWidth="1"/>
    <col min="11012" max="11012" width="6.6640625" style="180" customWidth="1"/>
    <col min="11013" max="11013" width="11.33203125" style="180" customWidth="1"/>
    <col min="11014" max="11014" width="14.88671875" style="180" customWidth="1"/>
    <col min="11015" max="11015" width="10.44140625" style="180" customWidth="1"/>
    <col min="11016" max="11016" width="12.6640625" style="180" bestFit="1" customWidth="1"/>
    <col min="11017" max="11017" width="13" style="180" customWidth="1"/>
    <col min="11018" max="11264" width="9.109375" style="180"/>
    <col min="11265" max="11265" width="3.33203125" style="180" customWidth="1"/>
    <col min="11266" max="11266" width="58" style="180" customWidth="1"/>
    <col min="11267" max="11267" width="4.88671875" style="180" customWidth="1"/>
    <col min="11268" max="11268" width="6.6640625" style="180" customWidth="1"/>
    <col min="11269" max="11269" width="11.33203125" style="180" customWidth="1"/>
    <col min="11270" max="11270" width="14.88671875" style="180" customWidth="1"/>
    <col min="11271" max="11271" width="10.44140625" style="180" customWidth="1"/>
    <col min="11272" max="11272" width="12.6640625" style="180" bestFit="1" customWidth="1"/>
    <col min="11273" max="11273" width="13" style="180" customWidth="1"/>
    <col min="11274" max="11520" width="9.109375" style="180"/>
    <col min="11521" max="11521" width="3.33203125" style="180" customWidth="1"/>
    <col min="11522" max="11522" width="58" style="180" customWidth="1"/>
    <col min="11523" max="11523" width="4.88671875" style="180" customWidth="1"/>
    <col min="11524" max="11524" width="6.6640625" style="180" customWidth="1"/>
    <col min="11525" max="11525" width="11.33203125" style="180" customWidth="1"/>
    <col min="11526" max="11526" width="14.88671875" style="180" customWidth="1"/>
    <col min="11527" max="11527" width="10.44140625" style="180" customWidth="1"/>
    <col min="11528" max="11528" width="12.6640625" style="180" bestFit="1" customWidth="1"/>
    <col min="11529" max="11529" width="13" style="180" customWidth="1"/>
    <col min="11530" max="11776" width="9.109375" style="180"/>
    <col min="11777" max="11777" width="3.33203125" style="180" customWidth="1"/>
    <col min="11778" max="11778" width="58" style="180" customWidth="1"/>
    <col min="11779" max="11779" width="4.88671875" style="180" customWidth="1"/>
    <col min="11780" max="11780" width="6.6640625" style="180" customWidth="1"/>
    <col min="11781" max="11781" width="11.33203125" style="180" customWidth="1"/>
    <col min="11782" max="11782" width="14.88671875" style="180" customWidth="1"/>
    <col min="11783" max="11783" width="10.44140625" style="180" customWidth="1"/>
    <col min="11784" max="11784" width="12.6640625" style="180" bestFit="1" customWidth="1"/>
    <col min="11785" max="11785" width="13" style="180" customWidth="1"/>
    <col min="11786" max="12032" width="9.109375" style="180"/>
    <col min="12033" max="12033" width="3.33203125" style="180" customWidth="1"/>
    <col min="12034" max="12034" width="58" style="180" customWidth="1"/>
    <col min="12035" max="12035" width="4.88671875" style="180" customWidth="1"/>
    <col min="12036" max="12036" width="6.6640625" style="180" customWidth="1"/>
    <col min="12037" max="12037" width="11.33203125" style="180" customWidth="1"/>
    <col min="12038" max="12038" width="14.88671875" style="180" customWidth="1"/>
    <col min="12039" max="12039" width="10.44140625" style="180" customWidth="1"/>
    <col min="12040" max="12040" width="12.6640625" style="180" bestFit="1" customWidth="1"/>
    <col min="12041" max="12041" width="13" style="180" customWidth="1"/>
    <col min="12042" max="12288" width="9.109375" style="180"/>
    <col min="12289" max="12289" width="3.33203125" style="180" customWidth="1"/>
    <col min="12290" max="12290" width="58" style="180" customWidth="1"/>
    <col min="12291" max="12291" width="4.88671875" style="180" customWidth="1"/>
    <col min="12292" max="12292" width="6.6640625" style="180" customWidth="1"/>
    <col min="12293" max="12293" width="11.33203125" style="180" customWidth="1"/>
    <col min="12294" max="12294" width="14.88671875" style="180" customWidth="1"/>
    <col min="12295" max="12295" width="10.44140625" style="180" customWidth="1"/>
    <col min="12296" max="12296" width="12.6640625" style="180" bestFit="1" customWidth="1"/>
    <col min="12297" max="12297" width="13" style="180" customWidth="1"/>
    <col min="12298" max="12544" width="9.109375" style="180"/>
    <col min="12545" max="12545" width="3.33203125" style="180" customWidth="1"/>
    <col min="12546" max="12546" width="58" style="180" customWidth="1"/>
    <col min="12547" max="12547" width="4.88671875" style="180" customWidth="1"/>
    <col min="12548" max="12548" width="6.6640625" style="180" customWidth="1"/>
    <col min="12549" max="12549" width="11.33203125" style="180" customWidth="1"/>
    <col min="12550" max="12550" width="14.88671875" style="180" customWidth="1"/>
    <col min="12551" max="12551" width="10.44140625" style="180" customWidth="1"/>
    <col min="12552" max="12552" width="12.6640625" style="180" bestFit="1" customWidth="1"/>
    <col min="12553" max="12553" width="13" style="180" customWidth="1"/>
    <col min="12554" max="12800" width="9.109375" style="180"/>
    <col min="12801" max="12801" width="3.33203125" style="180" customWidth="1"/>
    <col min="12802" max="12802" width="58" style="180" customWidth="1"/>
    <col min="12803" max="12803" width="4.88671875" style="180" customWidth="1"/>
    <col min="12804" max="12804" width="6.6640625" style="180" customWidth="1"/>
    <col min="12805" max="12805" width="11.33203125" style="180" customWidth="1"/>
    <col min="12806" max="12806" width="14.88671875" style="180" customWidth="1"/>
    <col min="12807" max="12807" width="10.44140625" style="180" customWidth="1"/>
    <col min="12808" max="12808" width="12.6640625" style="180" bestFit="1" customWidth="1"/>
    <col min="12809" max="12809" width="13" style="180" customWidth="1"/>
    <col min="12810" max="13056" width="9.109375" style="180"/>
    <col min="13057" max="13057" width="3.33203125" style="180" customWidth="1"/>
    <col min="13058" max="13058" width="58" style="180" customWidth="1"/>
    <col min="13059" max="13059" width="4.88671875" style="180" customWidth="1"/>
    <col min="13060" max="13060" width="6.6640625" style="180" customWidth="1"/>
    <col min="13061" max="13061" width="11.33203125" style="180" customWidth="1"/>
    <col min="13062" max="13062" width="14.88671875" style="180" customWidth="1"/>
    <col min="13063" max="13063" width="10.44140625" style="180" customWidth="1"/>
    <col min="13064" max="13064" width="12.6640625" style="180" bestFit="1" customWidth="1"/>
    <col min="13065" max="13065" width="13" style="180" customWidth="1"/>
    <col min="13066" max="13312" width="9.109375" style="180"/>
    <col min="13313" max="13313" width="3.33203125" style="180" customWidth="1"/>
    <col min="13314" max="13314" width="58" style="180" customWidth="1"/>
    <col min="13315" max="13315" width="4.88671875" style="180" customWidth="1"/>
    <col min="13316" max="13316" width="6.6640625" style="180" customWidth="1"/>
    <col min="13317" max="13317" width="11.33203125" style="180" customWidth="1"/>
    <col min="13318" max="13318" width="14.88671875" style="180" customWidth="1"/>
    <col min="13319" max="13319" width="10.44140625" style="180" customWidth="1"/>
    <col min="13320" max="13320" width="12.6640625" style="180" bestFit="1" customWidth="1"/>
    <col min="13321" max="13321" width="13" style="180" customWidth="1"/>
    <col min="13322" max="13568" width="9.109375" style="180"/>
    <col min="13569" max="13569" width="3.33203125" style="180" customWidth="1"/>
    <col min="13570" max="13570" width="58" style="180" customWidth="1"/>
    <col min="13571" max="13571" width="4.88671875" style="180" customWidth="1"/>
    <col min="13572" max="13572" width="6.6640625" style="180" customWidth="1"/>
    <col min="13573" max="13573" width="11.33203125" style="180" customWidth="1"/>
    <col min="13574" max="13574" width="14.88671875" style="180" customWidth="1"/>
    <col min="13575" max="13575" width="10.44140625" style="180" customWidth="1"/>
    <col min="13576" max="13576" width="12.6640625" style="180" bestFit="1" customWidth="1"/>
    <col min="13577" max="13577" width="13" style="180" customWidth="1"/>
    <col min="13578" max="13824" width="9.109375" style="180"/>
    <col min="13825" max="13825" width="3.33203125" style="180" customWidth="1"/>
    <col min="13826" max="13826" width="58" style="180" customWidth="1"/>
    <col min="13827" max="13827" width="4.88671875" style="180" customWidth="1"/>
    <col min="13828" max="13828" width="6.6640625" style="180" customWidth="1"/>
    <col min="13829" max="13829" width="11.33203125" style="180" customWidth="1"/>
    <col min="13830" max="13830" width="14.88671875" style="180" customWidth="1"/>
    <col min="13831" max="13831" width="10.44140625" style="180" customWidth="1"/>
    <col min="13832" max="13832" width="12.6640625" style="180" bestFit="1" customWidth="1"/>
    <col min="13833" max="13833" width="13" style="180" customWidth="1"/>
    <col min="13834" max="14080" width="9.109375" style="180"/>
    <col min="14081" max="14081" width="3.33203125" style="180" customWidth="1"/>
    <col min="14082" max="14082" width="58" style="180" customWidth="1"/>
    <col min="14083" max="14083" width="4.88671875" style="180" customWidth="1"/>
    <col min="14084" max="14084" width="6.6640625" style="180" customWidth="1"/>
    <col min="14085" max="14085" width="11.33203125" style="180" customWidth="1"/>
    <col min="14086" max="14086" width="14.88671875" style="180" customWidth="1"/>
    <col min="14087" max="14087" width="10.44140625" style="180" customWidth="1"/>
    <col min="14088" max="14088" width="12.6640625" style="180" bestFit="1" customWidth="1"/>
    <col min="14089" max="14089" width="13" style="180" customWidth="1"/>
    <col min="14090" max="14336" width="9.109375" style="180"/>
    <col min="14337" max="14337" width="3.33203125" style="180" customWidth="1"/>
    <col min="14338" max="14338" width="58" style="180" customWidth="1"/>
    <col min="14339" max="14339" width="4.88671875" style="180" customWidth="1"/>
    <col min="14340" max="14340" width="6.6640625" style="180" customWidth="1"/>
    <col min="14341" max="14341" width="11.33203125" style="180" customWidth="1"/>
    <col min="14342" max="14342" width="14.88671875" style="180" customWidth="1"/>
    <col min="14343" max="14343" width="10.44140625" style="180" customWidth="1"/>
    <col min="14344" max="14344" width="12.6640625" style="180" bestFit="1" customWidth="1"/>
    <col min="14345" max="14345" width="13" style="180" customWidth="1"/>
    <col min="14346" max="14592" width="9.109375" style="180"/>
    <col min="14593" max="14593" width="3.33203125" style="180" customWidth="1"/>
    <col min="14594" max="14594" width="58" style="180" customWidth="1"/>
    <col min="14595" max="14595" width="4.88671875" style="180" customWidth="1"/>
    <col min="14596" max="14596" width="6.6640625" style="180" customWidth="1"/>
    <col min="14597" max="14597" width="11.33203125" style="180" customWidth="1"/>
    <col min="14598" max="14598" width="14.88671875" style="180" customWidth="1"/>
    <col min="14599" max="14599" width="10.44140625" style="180" customWidth="1"/>
    <col min="14600" max="14600" width="12.6640625" style="180" bestFit="1" customWidth="1"/>
    <col min="14601" max="14601" width="13" style="180" customWidth="1"/>
    <col min="14602" max="14848" width="9.109375" style="180"/>
    <col min="14849" max="14849" width="3.33203125" style="180" customWidth="1"/>
    <col min="14850" max="14850" width="58" style="180" customWidth="1"/>
    <col min="14851" max="14851" width="4.88671875" style="180" customWidth="1"/>
    <col min="14852" max="14852" width="6.6640625" style="180" customWidth="1"/>
    <col min="14853" max="14853" width="11.33203125" style="180" customWidth="1"/>
    <col min="14854" max="14854" width="14.88671875" style="180" customWidth="1"/>
    <col min="14855" max="14855" width="10.44140625" style="180" customWidth="1"/>
    <col min="14856" max="14856" width="12.6640625" style="180" bestFit="1" customWidth="1"/>
    <col min="14857" max="14857" width="13" style="180" customWidth="1"/>
    <col min="14858" max="15104" width="9.109375" style="180"/>
    <col min="15105" max="15105" width="3.33203125" style="180" customWidth="1"/>
    <col min="15106" max="15106" width="58" style="180" customWidth="1"/>
    <col min="15107" max="15107" width="4.88671875" style="180" customWidth="1"/>
    <col min="15108" max="15108" width="6.6640625" style="180" customWidth="1"/>
    <col min="15109" max="15109" width="11.33203125" style="180" customWidth="1"/>
    <col min="15110" max="15110" width="14.88671875" style="180" customWidth="1"/>
    <col min="15111" max="15111" width="10.44140625" style="180" customWidth="1"/>
    <col min="15112" max="15112" width="12.6640625" style="180" bestFit="1" customWidth="1"/>
    <col min="15113" max="15113" width="13" style="180" customWidth="1"/>
    <col min="15114" max="15360" width="9.109375" style="180"/>
    <col min="15361" max="15361" width="3.33203125" style="180" customWidth="1"/>
    <col min="15362" max="15362" width="58" style="180" customWidth="1"/>
    <col min="15363" max="15363" width="4.88671875" style="180" customWidth="1"/>
    <col min="15364" max="15364" width="6.6640625" style="180" customWidth="1"/>
    <col min="15365" max="15365" width="11.33203125" style="180" customWidth="1"/>
    <col min="15366" max="15366" width="14.88671875" style="180" customWidth="1"/>
    <col min="15367" max="15367" width="10.44140625" style="180" customWidth="1"/>
    <col min="15368" max="15368" width="12.6640625" style="180" bestFit="1" customWidth="1"/>
    <col min="15369" max="15369" width="13" style="180" customWidth="1"/>
    <col min="15370" max="15616" width="9.109375" style="180"/>
    <col min="15617" max="15617" width="3.33203125" style="180" customWidth="1"/>
    <col min="15618" max="15618" width="58" style="180" customWidth="1"/>
    <col min="15619" max="15619" width="4.88671875" style="180" customWidth="1"/>
    <col min="15620" max="15620" width="6.6640625" style="180" customWidth="1"/>
    <col min="15621" max="15621" width="11.33203125" style="180" customWidth="1"/>
    <col min="15622" max="15622" width="14.88671875" style="180" customWidth="1"/>
    <col min="15623" max="15623" width="10.44140625" style="180" customWidth="1"/>
    <col min="15624" max="15624" width="12.6640625" style="180" bestFit="1" customWidth="1"/>
    <col min="15625" max="15625" width="13" style="180" customWidth="1"/>
    <col min="15626" max="15872" width="9.109375" style="180"/>
    <col min="15873" max="15873" width="3.33203125" style="180" customWidth="1"/>
    <col min="15874" max="15874" width="58" style="180" customWidth="1"/>
    <col min="15875" max="15875" width="4.88671875" style="180" customWidth="1"/>
    <col min="15876" max="15876" width="6.6640625" style="180" customWidth="1"/>
    <col min="15877" max="15877" width="11.33203125" style="180" customWidth="1"/>
    <col min="15878" max="15878" width="14.88671875" style="180" customWidth="1"/>
    <col min="15879" max="15879" width="10.44140625" style="180" customWidth="1"/>
    <col min="15880" max="15880" width="12.6640625" style="180" bestFit="1" customWidth="1"/>
    <col min="15881" max="15881" width="13" style="180" customWidth="1"/>
    <col min="15882" max="16128" width="9.109375" style="180"/>
    <col min="16129" max="16129" width="3.33203125" style="180" customWidth="1"/>
    <col min="16130" max="16130" width="58" style="180" customWidth="1"/>
    <col min="16131" max="16131" width="4.88671875" style="180" customWidth="1"/>
    <col min="16132" max="16132" width="6.6640625" style="180" customWidth="1"/>
    <col min="16133" max="16133" width="11.33203125" style="180" customWidth="1"/>
    <col min="16134" max="16134" width="14.88671875" style="180" customWidth="1"/>
    <col min="16135" max="16135" width="10.44140625" style="180" customWidth="1"/>
    <col min="16136" max="16136" width="12.6640625" style="180" bestFit="1" customWidth="1"/>
    <col min="16137" max="16137" width="13" style="180" customWidth="1"/>
    <col min="16138" max="16384" width="9.109375" style="180"/>
  </cols>
  <sheetData>
    <row r="1" spans="1:6">
      <c r="A1" s="449"/>
      <c r="B1" s="451" t="s">
        <v>433</v>
      </c>
      <c r="C1" s="453"/>
      <c r="D1" s="453"/>
      <c r="E1" s="456"/>
      <c r="F1" s="447"/>
    </row>
    <row r="2" spans="1:6" ht="10.8" thickBot="1">
      <c r="A2" s="450"/>
      <c r="B2" s="452"/>
      <c r="C2" s="454"/>
      <c r="D2" s="455"/>
      <c r="E2" s="457"/>
      <c r="F2" s="448"/>
    </row>
    <row r="3" spans="1:6">
      <c r="A3" s="460" t="s">
        <v>414</v>
      </c>
      <c r="B3" s="460" t="s">
        <v>413</v>
      </c>
      <c r="C3" s="460" t="s">
        <v>412</v>
      </c>
      <c r="D3" s="460" t="s">
        <v>411</v>
      </c>
      <c r="E3" s="221" t="s">
        <v>410</v>
      </c>
      <c r="F3" s="462" t="s">
        <v>409</v>
      </c>
    </row>
    <row r="4" spans="1:6" ht="10.8" thickBot="1">
      <c r="A4" s="459"/>
      <c r="B4" s="459"/>
      <c r="C4" s="461"/>
      <c r="D4" s="459"/>
      <c r="E4" s="219" t="s">
        <v>408</v>
      </c>
      <c r="F4" s="463"/>
    </row>
    <row r="5" spans="1:6" ht="11.4" thickTop="1" thickBot="1">
      <c r="A5" s="202"/>
      <c r="B5" s="202"/>
      <c r="C5" s="218"/>
      <c r="D5" s="202"/>
      <c r="E5" s="224"/>
      <c r="F5" s="217"/>
    </row>
    <row r="6" spans="1:6" ht="30.6">
      <c r="A6" s="254" t="s">
        <v>6</v>
      </c>
      <c r="B6" s="301" t="s">
        <v>432</v>
      </c>
      <c r="C6" s="253"/>
      <c r="D6" s="253"/>
      <c r="E6" s="252"/>
      <c r="F6" s="251"/>
    </row>
    <row r="7" spans="1:6" ht="139.19999999999999" customHeight="1">
      <c r="A7" s="247"/>
      <c r="B7" s="302" t="s">
        <v>441</v>
      </c>
      <c r="C7" s="250"/>
      <c r="D7" s="250"/>
      <c r="E7" s="249"/>
      <c r="F7" s="248"/>
    </row>
    <row r="8" spans="1:6">
      <c r="A8" s="247"/>
      <c r="B8" s="303" t="s">
        <v>431</v>
      </c>
      <c r="C8" s="250"/>
      <c r="D8" s="250"/>
      <c r="E8" s="249"/>
      <c r="F8" s="248"/>
    </row>
    <row r="9" spans="1:6">
      <c r="A9" s="247"/>
      <c r="B9" s="303" t="s">
        <v>430</v>
      </c>
      <c r="C9" s="250"/>
      <c r="D9" s="250"/>
      <c r="E9" s="249"/>
      <c r="F9" s="248"/>
    </row>
    <row r="10" spans="1:6">
      <c r="A10" s="247"/>
      <c r="B10" s="303" t="s">
        <v>429</v>
      </c>
      <c r="C10" s="250"/>
      <c r="D10" s="250"/>
      <c r="E10" s="249"/>
      <c r="F10" s="248"/>
    </row>
    <row r="11" spans="1:6" ht="10.8" thickBot="1">
      <c r="A11" s="247"/>
      <c r="B11" s="304"/>
      <c r="C11" s="246"/>
      <c r="D11" s="246"/>
      <c r="E11" s="245"/>
      <c r="F11" s="244"/>
    </row>
    <row r="12" spans="1:6" ht="98.4" customHeight="1" thickBot="1">
      <c r="A12" s="233" t="s">
        <v>428</v>
      </c>
      <c r="B12" s="232" t="s">
        <v>427</v>
      </c>
      <c r="C12" s="231" t="s">
        <v>13</v>
      </c>
      <c r="D12" s="230">
        <v>30</v>
      </c>
      <c r="E12" s="229"/>
      <c r="F12" s="228">
        <f>+D12*E12</f>
        <v>0</v>
      </c>
    </row>
    <row r="13" spans="1:6" ht="100.2" customHeight="1" thickBot="1">
      <c r="A13" s="233" t="s">
        <v>426</v>
      </c>
      <c r="B13" s="232" t="s">
        <v>425</v>
      </c>
      <c r="C13" s="230" t="s">
        <v>13</v>
      </c>
      <c r="D13" s="230">
        <v>183</v>
      </c>
      <c r="E13" s="229"/>
      <c r="F13" s="228">
        <f>+E13*D13</f>
        <v>0</v>
      </c>
    </row>
    <row r="14" spans="1:6" ht="96" customHeight="1" thickBot="1">
      <c r="A14" s="243" t="s">
        <v>424</v>
      </c>
      <c r="B14" s="305" t="s">
        <v>423</v>
      </c>
      <c r="C14" s="242" t="s">
        <v>13</v>
      </c>
      <c r="D14" s="242">
        <v>68</v>
      </c>
      <c r="E14" s="241"/>
      <c r="F14" s="240">
        <f>+E14*D14</f>
        <v>0</v>
      </c>
    </row>
    <row r="15" spans="1:6" ht="122.4" customHeight="1" thickBot="1">
      <c r="A15" s="233" t="s">
        <v>422</v>
      </c>
      <c r="B15" s="232" t="s">
        <v>421</v>
      </c>
      <c r="C15" s="231" t="s">
        <v>13</v>
      </c>
      <c r="D15" s="230">
        <v>4</v>
      </c>
      <c r="E15" s="229"/>
      <c r="F15" s="228">
        <f>+D15*E15</f>
        <v>0</v>
      </c>
    </row>
    <row r="16" spans="1:6" ht="102.6" thickBot="1">
      <c r="A16" s="239" t="s">
        <v>420</v>
      </c>
      <c r="B16" s="238" t="s">
        <v>419</v>
      </c>
      <c r="C16" s="237" t="s">
        <v>13</v>
      </c>
      <c r="D16" s="236">
        <v>7</v>
      </c>
      <c r="E16" s="235"/>
      <c r="F16" s="234">
        <f>+D16*E16</f>
        <v>0</v>
      </c>
    </row>
    <row r="17" spans="1:8" ht="108" customHeight="1" thickBot="1">
      <c r="A17" s="233" t="s">
        <v>418</v>
      </c>
      <c r="B17" s="232" t="s">
        <v>417</v>
      </c>
      <c r="C17" s="231" t="s">
        <v>13</v>
      </c>
      <c r="D17" s="230">
        <v>5</v>
      </c>
      <c r="E17" s="229"/>
      <c r="F17" s="228">
        <f>+D17*E17</f>
        <v>0</v>
      </c>
    </row>
    <row r="18" spans="1:8" ht="10.8" thickBot="1">
      <c r="A18" s="207"/>
      <c r="B18" s="206" t="s">
        <v>416</v>
      </c>
      <c r="C18" s="205"/>
      <c r="D18" s="205"/>
      <c r="E18" s="204"/>
      <c r="F18" s="203">
        <f>SUM(F5:F17)</f>
        <v>0</v>
      </c>
    </row>
    <row r="19" spans="1:8">
      <c r="A19" s="260"/>
      <c r="B19" s="227"/>
      <c r="C19" s="260"/>
      <c r="D19" s="260"/>
      <c r="E19" s="259"/>
      <c r="F19" s="226"/>
    </row>
    <row r="20" spans="1:8">
      <c r="A20" s="225"/>
      <c r="B20" s="464" t="s">
        <v>415</v>
      </c>
      <c r="C20" s="466"/>
      <c r="D20" s="466"/>
      <c r="E20" s="468"/>
      <c r="F20" s="470"/>
    </row>
    <row r="21" spans="1:8" ht="10.8" thickBot="1">
      <c r="A21" s="223"/>
      <c r="B21" s="465"/>
      <c r="C21" s="467"/>
      <c r="D21" s="467"/>
      <c r="E21" s="469"/>
      <c r="F21" s="471"/>
    </row>
    <row r="22" spans="1:8" ht="10.8" thickTop="1">
      <c r="A22" s="222" t="s">
        <v>414</v>
      </c>
      <c r="B22" s="458" t="s">
        <v>413</v>
      </c>
      <c r="C22" s="460" t="s">
        <v>412</v>
      </c>
      <c r="D22" s="460" t="s">
        <v>411</v>
      </c>
      <c r="E22" s="221" t="s">
        <v>410</v>
      </c>
      <c r="F22" s="462" t="s">
        <v>409</v>
      </c>
    </row>
    <row r="23" spans="1:8" ht="10.8" thickBot="1">
      <c r="A23" s="220"/>
      <c r="B23" s="459"/>
      <c r="C23" s="461"/>
      <c r="D23" s="459"/>
      <c r="E23" s="219" t="s">
        <v>408</v>
      </c>
      <c r="F23" s="463"/>
    </row>
    <row r="24" spans="1:8" ht="11.4" thickTop="1" thickBot="1">
      <c r="A24" s="202"/>
      <c r="B24" s="202"/>
      <c r="C24" s="218"/>
      <c r="D24" s="202"/>
      <c r="E24" s="224"/>
      <c r="F24" s="217" t="s">
        <v>405</v>
      </c>
    </row>
    <row r="25" spans="1:8" ht="10.8" thickBot="1">
      <c r="A25" s="207" t="s">
        <v>6</v>
      </c>
      <c r="B25" s="306" t="s">
        <v>407</v>
      </c>
      <c r="C25" s="205" t="s">
        <v>406</v>
      </c>
      <c r="D25" s="205">
        <v>201</v>
      </c>
      <c r="E25" s="204"/>
      <c r="F25" s="208">
        <f>+D25*E25</f>
        <v>0</v>
      </c>
    </row>
    <row r="26" spans="1:8" ht="21" thickBot="1">
      <c r="A26" s="207" t="s">
        <v>9</v>
      </c>
      <c r="B26" s="295" t="s">
        <v>442</v>
      </c>
      <c r="C26" s="205" t="s">
        <v>406</v>
      </c>
      <c r="D26" s="205">
        <v>297</v>
      </c>
      <c r="E26" s="204"/>
      <c r="F26" s="208">
        <f>+D26*E26</f>
        <v>0</v>
      </c>
      <c r="H26" s="216"/>
    </row>
    <row r="27" spans="1:8" ht="21" thickBot="1">
      <c r="A27" s="261" t="s">
        <v>11</v>
      </c>
      <c r="B27" s="215" t="s">
        <v>404</v>
      </c>
      <c r="C27" s="215" t="s">
        <v>18</v>
      </c>
      <c r="D27" s="260">
        <v>260</v>
      </c>
      <c r="E27" s="259"/>
      <c r="F27" s="258">
        <f>D27*E27</f>
        <v>0</v>
      </c>
    </row>
    <row r="28" spans="1:8">
      <c r="A28" s="261" t="s">
        <v>34</v>
      </c>
      <c r="B28" s="215" t="s">
        <v>403</v>
      </c>
      <c r="C28" s="215"/>
      <c r="D28" s="260"/>
      <c r="E28" s="215"/>
      <c r="F28" s="214"/>
    </row>
    <row r="29" spans="1:8">
      <c r="A29" s="213"/>
      <c r="B29" s="339" t="s">
        <v>494</v>
      </c>
      <c r="C29" s="340" t="s">
        <v>13</v>
      </c>
      <c r="D29" s="341"/>
      <c r="E29" s="201"/>
      <c r="F29" s="212"/>
    </row>
    <row r="30" spans="1:8">
      <c r="A30" s="213"/>
      <c r="B30" s="339" t="s">
        <v>495</v>
      </c>
      <c r="C30" s="340" t="s">
        <v>13</v>
      </c>
      <c r="D30" s="341"/>
      <c r="E30" s="201"/>
      <c r="F30" s="212"/>
    </row>
    <row r="31" spans="1:8">
      <c r="A31" s="213"/>
      <c r="B31" s="339" t="s">
        <v>496</v>
      </c>
      <c r="C31" s="340" t="s">
        <v>13</v>
      </c>
      <c r="D31" s="341"/>
      <c r="E31" s="201"/>
      <c r="F31" s="212"/>
    </row>
    <row r="32" spans="1:8">
      <c r="A32" s="213"/>
      <c r="B32" s="339" t="s">
        <v>497</v>
      </c>
      <c r="C32" s="340" t="s">
        <v>13</v>
      </c>
      <c r="D32" s="341"/>
      <c r="E32" s="201"/>
      <c r="F32" s="212"/>
    </row>
    <row r="33" spans="1:6">
      <c r="A33" s="213"/>
      <c r="B33" s="339" t="s">
        <v>498</v>
      </c>
      <c r="C33" s="340" t="s">
        <v>13</v>
      </c>
      <c r="D33" s="341"/>
      <c r="E33" s="201"/>
      <c r="F33" s="212"/>
    </row>
    <row r="34" spans="1:6">
      <c r="A34" s="213"/>
      <c r="B34" s="339" t="s">
        <v>499</v>
      </c>
      <c r="C34" s="340" t="s">
        <v>13</v>
      </c>
      <c r="D34" s="341"/>
      <c r="E34" s="201"/>
      <c r="F34" s="212"/>
    </row>
    <row r="35" spans="1:6">
      <c r="A35" s="213"/>
      <c r="B35" s="339" t="s">
        <v>500</v>
      </c>
      <c r="C35" s="340" t="s">
        <v>13</v>
      </c>
      <c r="D35" s="341"/>
      <c r="E35" s="201"/>
      <c r="F35" s="212"/>
    </row>
    <row r="36" spans="1:6">
      <c r="A36" s="213"/>
      <c r="B36" s="339" t="s">
        <v>501</v>
      </c>
      <c r="C36" s="340" t="s">
        <v>13</v>
      </c>
      <c r="D36" s="341"/>
      <c r="E36" s="201"/>
      <c r="F36" s="212"/>
    </row>
    <row r="37" spans="1:6" ht="10.8" thickBot="1">
      <c r="A37" s="211"/>
      <c r="B37" s="210" t="s">
        <v>402</v>
      </c>
      <c r="C37" s="210" t="s">
        <v>13</v>
      </c>
      <c r="D37" s="257">
        <v>1</v>
      </c>
      <c r="E37" s="256"/>
      <c r="F37" s="255">
        <f>D37*E37</f>
        <v>0</v>
      </c>
    </row>
    <row r="38" spans="1:6" ht="10.8" thickBot="1">
      <c r="A38" s="207" t="s">
        <v>31</v>
      </c>
      <c r="B38" s="209" t="s">
        <v>401</v>
      </c>
      <c r="C38" s="209" t="s">
        <v>13</v>
      </c>
      <c r="D38" s="205">
        <v>10</v>
      </c>
      <c r="E38" s="204"/>
      <c r="F38" s="208">
        <f>D38*E38</f>
        <v>0</v>
      </c>
    </row>
    <row r="39" spans="1:6" ht="10.8" thickBot="1">
      <c r="A39" s="207" t="s">
        <v>52</v>
      </c>
      <c r="B39" s="209" t="s">
        <v>400</v>
      </c>
      <c r="C39" s="209" t="s">
        <v>13</v>
      </c>
      <c r="D39" s="205">
        <v>1</v>
      </c>
      <c r="E39" s="204"/>
      <c r="F39" s="208">
        <f>D39*E39</f>
        <v>0</v>
      </c>
    </row>
    <row r="40" spans="1:6">
      <c r="A40" s="261" t="s">
        <v>53</v>
      </c>
      <c r="B40" s="215" t="s">
        <v>434</v>
      </c>
      <c r="C40" s="215"/>
      <c r="D40" s="260"/>
      <c r="E40" s="215"/>
      <c r="F40" s="214"/>
    </row>
    <row r="41" spans="1:6" ht="20.399999999999999">
      <c r="A41" s="213"/>
      <c r="B41" s="339" t="s">
        <v>502</v>
      </c>
      <c r="C41" s="340" t="s">
        <v>13</v>
      </c>
      <c r="D41" s="341"/>
      <c r="E41" s="201"/>
      <c r="F41" s="212"/>
    </row>
    <row r="42" spans="1:6">
      <c r="A42" s="213"/>
      <c r="B42" s="339" t="s">
        <v>503</v>
      </c>
      <c r="C42" s="340" t="s">
        <v>13</v>
      </c>
      <c r="D42" s="341"/>
      <c r="E42" s="201"/>
      <c r="F42" s="212"/>
    </row>
    <row r="43" spans="1:6">
      <c r="A43" s="213"/>
      <c r="B43" s="339" t="s">
        <v>504</v>
      </c>
      <c r="C43" s="340" t="s">
        <v>13</v>
      </c>
      <c r="D43" s="341"/>
      <c r="E43" s="201"/>
      <c r="F43" s="212"/>
    </row>
    <row r="44" spans="1:6" ht="20.399999999999999">
      <c r="A44" s="213"/>
      <c r="B44" s="339" t="s">
        <v>505</v>
      </c>
      <c r="C44" s="340" t="s">
        <v>13</v>
      </c>
      <c r="D44" s="341"/>
      <c r="E44" s="201"/>
      <c r="F44" s="212"/>
    </row>
    <row r="45" spans="1:6" ht="10.8" thickBot="1">
      <c r="A45" s="211"/>
      <c r="B45" s="210" t="s">
        <v>402</v>
      </c>
      <c r="C45" s="210" t="s">
        <v>13</v>
      </c>
      <c r="D45" s="257">
        <v>1</v>
      </c>
      <c r="E45" s="256"/>
      <c r="F45" s="255">
        <f>D45*E45</f>
        <v>0</v>
      </c>
    </row>
    <row r="46" spans="1:6" ht="10.8" thickBot="1">
      <c r="A46" s="207"/>
      <c r="B46" s="209"/>
      <c r="C46" s="209"/>
      <c r="D46" s="205"/>
      <c r="E46" s="204"/>
      <c r="F46" s="208"/>
    </row>
    <row r="47" spans="1:6" ht="10.8" thickBot="1">
      <c r="A47" s="207"/>
      <c r="B47" s="206" t="s">
        <v>399</v>
      </c>
      <c r="C47" s="205"/>
      <c r="D47" s="205"/>
      <c r="E47" s="204"/>
      <c r="F47" s="203">
        <f>SUM(F25:F46)</f>
        <v>0</v>
      </c>
    </row>
    <row r="48" spans="1:6">
      <c r="A48" s="202"/>
      <c r="B48" s="201"/>
      <c r="C48" s="201"/>
      <c r="D48" s="201"/>
      <c r="E48" s="201"/>
      <c r="F48" s="201"/>
    </row>
    <row r="49" spans="1:6" ht="10.8" thickBot="1">
      <c r="A49" s="202"/>
      <c r="B49" s="201"/>
      <c r="C49" s="201"/>
      <c r="D49" s="201"/>
      <c r="E49" s="201"/>
      <c r="F49" s="201"/>
    </row>
    <row r="50" spans="1:6" ht="10.8" thickTop="1">
      <c r="A50" s="200" t="s">
        <v>6</v>
      </c>
      <c r="B50" s="199" t="s">
        <v>398</v>
      </c>
      <c r="C50" s="198" t="s">
        <v>394</v>
      </c>
      <c r="D50" s="198"/>
      <c r="E50" s="197"/>
      <c r="F50" s="196">
        <f>+F18</f>
        <v>0</v>
      </c>
    </row>
    <row r="51" spans="1:6">
      <c r="A51" s="194" t="s">
        <v>9</v>
      </c>
      <c r="B51" s="193" t="s">
        <v>397</v>
      </c>
      <c r="C51" s="192" t="s">
        <v>394</v>
      </c>
      <c r="D51" s="192"/>
      <c r="E51" s="191"/>
      <c r="F51" s="195">
        <f>F47</f>
        <v>0</v>
      </c>
    </row>
    <row r="52" spans="1:6">
      <c r="A52" s="194"/>
      <c r="B52" s="193" t="s">
        <v>396</v>
      </c>
      <c r="C52" s="192" t="s">
        <v>394</v>
      </c>
      <c r="D52" s="192"/>
      <c r="E52" s="191"/>
      <c r="F52" s="190">
        <f>+F50+F51</f>
        <v>0</v>
      </c>
    </row>
    <row r="53" spans="1:6" ht="10.8" thickBot="1">
      <c r="A53" s="189"/>
      <c r="B53" s="188" t="s">
        <v>395</v>
      </c>
      <c r="C53" s="187" t="s">
        <v>394</v>
      </c>
      <c r="D53" s="187"/>
      <c r="E53" s="186"/>
      <c r="F53" s="185">
        <f>+F52*1.25</f>
        <v>0</v>
      </c>
    </row>
    <row r="54" spans="1:6" ht="10.8" thickTop="1"/>
  </sheetData>
  <mergeCells count="20">
    <mergeCell ref="B22:B23"/>
    <mergeCell ref="C22:C23"/>
    <mergeCell ref="D22:D23"/>
    <mergeCell ref="F22:F23"/>
    <mergeCell ref="A3:A4"/>
    <mergeCell ref="B3:B4"/>
    <mergeCell ref="C3:C4"/>
    <mergeCell ref="D3:D4"/>
    <mergeCell ref="F3:F4"/>
    <mergeCell ref="B20:B21"/>
    <mergeCell ref="C20:C21"/>
    <mergeCell ref="D20:D21"/>
    <mergeCell ref="E20:E21"/>
    <mergeCell ref="F20:F21"/>
    <mergeCell ref="F1:F2"/>
    <mergeCell ref="A1:A2"/>
    <mergeCell ref="B1:B2"/>
    <mergeCell ref="C1:C2"/>
    <mergeCell ref="D1:D2"/>
    <mergeCell ref="E1:E2"/>
  </mergeCells>
  <pageMargins left="0.7" right="0.7" top="0.75" bottom="0.75" header="0.3" footer="0.3"/>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12"/>
  <sheetViews>
    <sheetView zoomScaleNormal="100" zoomScalePageLayoutView="70" workbookViewId="0">
      <selection activeCell="B6" sqref="B6"/>
    </sheetView>
  </sheetViews>
  <sheetFormatPr defaultColWidth="9.109375" defaultRowHeight="14.4"/>
  <cols>
    <col min="1" max="1" width="5.5546875" style="19" bestFit="1" customWidth="1"/>
    <col min="2" max="2" width="40.6640625" style="19" customWidth="1"/>
    <col min="3" max="3" width="6.6640625" style="19" bestFit="1" customWidth="1"/>
    <col min="4" max="4" width="12.33203125" style="19" bestFit="1" customWidth="1"/>
    <col min="5" max="5" width="13" style="19" bestFit="1" customWidth="1"/>
    <col min="6" max="6" width="14.88671875" style="19" bestFit="1" customWidth="1"/>
    <col min="7" max="7" width="11.6640625" style="19" bestFit="1" customWidth="1"/>
    <col min="8" max="16384" width="9.109375" style="19"/>
  </cols>
  <sheetData>
    <row r="2" spans="1:7" ht="15" customHeight="1">
      <c r="A2" s="359" t="s">
        <v>181</v>
      </c>
      <c r="B2" s="360"/>
      <c r="C2" s="360"/>
      <c r="D2" s="360"/>
      <c r="E2" s="360"/>
      <c r="F2" s="361"/>
    </row>
    <row r="3" spans="1:7" ht="15" customHeight="1">
      <c r="A3" s="362"/>
      <c r="B3" s="363"/>
      <c r="C3" s="363"/>
      <c r="D3" s="363"/>
      <c r="E3" s="363"/>
      <c r="F3" s="364"/>
    </row>
    <row r="4" spans="1:7" ht="15">
      <c r="A4" s="69"/>
      <c r="B4" s="70"/>
      <c r="C4" s="70"/>
      <c r="D4" s="70"/>
      <c r="E4" s="70"/>
      <c r="F4" s="72"/>
    </row>
    <row r="5" spans="1:7" ht="15.6">
      <c r="A5" s="68"/>
      <c r="B5" s="369" t="s">
        <v>0</v>
      </c>
      <c r="C5" s="472"/>
      <c r="D5" s="371" t="s">
        <v>73</v>
      </c>
      <c r="E5" s="372"/>
      <c r="F5" s="373"/>
    </row>
    <row r="6" spans="1:7" ht="15.6">
      <c r="A6" s="22" t="s">
        <v>182</v>
      </c>
      <c r="B6" s="66" t="s">
        <v>183</v>
      </c>
      <c r="C6" s="67"/>
      <c r="D6" s="348" t="str">
        <f>'Građevinsko obrtnički'!F506</f>
        <v>kn</v>
      </c>
      <c r="E6" s="349"/>
      <c r="F6" s="73" t="s">
        <v>30</v>
      </c>
      <c r="G6" s="294"/>
    </row>
    <row r="7" spans="1:7" ht="15.6">
      <c r="A7" s="22" t="s">
        <v>184</v>
      </c>
      <c r="B7" s="346" t="s">
        <v>185</v>
      </c>
      <c r="C7" s="350"/>
      <c r="D7" s="348">
        <f>'Strojarski troškovnik'!F453</f>
        <v>0</v>
      </c>
      <c r="E7" s="349"/>
      <c r="F7" s="73" t="s">
        <v>30</v>
      </c>
      <c r="G7" s="294"/>
    </row>
    <row r="8" spans="1:7" ht="15.6">
      <c r="A8" s="22" t="s">
        <v>32</v>
      </c>
      <c r="B8" s="346" t="s">
        <v>186</v>
      </c>
      <c r="C8" s="350"/>
      <c r="D8" s="348">
        <f>'Elektro troškovnik'!E52</f>
        <v>0</v>
      </c>
      <c r="E8" s="349"/>
      <c r="F8" s="73" t="s">
        <v>30</v>
      </c>
      <c r="G8" s="294"/>
    </row>
    <row r="9" spans="1:7" ht="15.6">
      <c r="A9" s="22"/>
      <c r="B9" s="346"/>
      <c r="C9" s="350"/>
      <c r="D9" s="348"/>
      <c r="E9" s="349"/>
      <c r="F9" s="73"/>
    </row>
    <row r="10" spans="1:7" ht="15.6">
      <c r="A10" s="71"/>
      <c r="B10" s="342" t="s">
        <v>75</v>
      </c>
      <c r="C10" s="343"/>
      <c r="D10" s="344">
        <f>SUM(D6:E9)</f>
        <v>0</v>
      </c>
      <c r="E10" s="345"/>
      <c r="F10" s="74" t="s">
        <v>30</v>
      </c>
    </row>
    <row r="11" spans="1:7" ht="15.6">
      <c r="A11" s="71"/>
      <c r="B11" s="342" t="s">
        <v>76</v>
      </c>
      <c r="C11" s="343"/>
      <c r="D11" s="344">
        <f>D10*0.25</f>
        <v>0</v>
      </c>
      <c r="E11" s="345"/>
      <c r="F11" s="75" t="s">
        <v>30</v>
      </c>
    </row>
    <row r="12" spans="1:7" ht="15.6">
      <c r="A12" s="71"/>
      <c r="B12" s="342" t="s">
        <v>75</v>
      </c>
      <c r="C12" s="343"/>
      <c r="D12" s="344">
        <f>D10+D11</f>
        <v>0</v>
      </c>
      <c r="E12" s="345"/>
      <c r="F12" s="76" t="s">
        <v>30</v>
      </c>
    </row>
  </sheetData>
  <mergeCells count="16">
    <mergeCell ref="B12:C12"/>
    <mergeCell ref="D12:E12"/>
    <mergeCell ref="A2:F3"/>
    <mergeCell ref="B5:C5"/>
    <mergeCell ref="D5:F5"/>
    <mergeCell ref="D6:E6"/>
    <mergeCell ref="B7:C7"/>
    <mergeCell ref="D7:E7"/>
    <mergeCell ref="B8:C8"/>
    <mergeCell ref="D8:E8"/>
    <mergeCell ref="B9:C9"/>
    <mergeCell ref="D9:E9"/>
    <mergeCell ref="B10:C10"/>
    <mergeCell ref="D10:E10"/>
    <mergeCell ref="B11:C11"/>
    <mergeCell ref="D11:E11"/>
  </mergeCells>
  <pageMargins left="0.7"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2</vt:i4>
      </vt:variant>
    </vt:vector>
  </HeadingPairs>
  <TitlesOfParts>
    <vt:vector size="6" baseType="lpstr">
      <vt:lpstr>Građevinsko obrtnički</vt:lpstr>
      <vt:lpstr>Strojarski troškovnik</vt:lpstr>
      <vt:lpstr>Elektro troškovnik</vt:lpstr>
      <vt:lpstr>Rekapitulacija</vt:lpstr>
      <vt:lpstr>'Građevinsko obrtnički'!Podrucje_ispisa</vt:lpstr>
      <vt:lpstr>'Strojarski troškovnik'!Podrucje_ispisa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Ajkula</dc:creator>
  <cp:lastModifiedBy>Tomislav</cp:lastModifiedBy>
  <cp:lastPrinted>2018-01-17T08:11:54Z</cp:lastPrinted>
  <dcterms:created xsi:type="dcterms:W3CDTF">2017-11-27T20:26:45Z</dcterms:created>
  <dcterms:modified xsi:type="dcterms:W3CDTF">2019-12-23T14:10:59Z</dcterms:modified>
</cp:coreProperties>
</file>